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E:\1 квартал 2018\"/>
    </mc:Choice>
  </mc:AlternateContent>
  <bookViews>
    <workbookView xWindow="0" yWindow="0" windowWidth="15480" windowHeight="8220" activeTab="3"/>
  </bookViews>
  <sheets>
    <sheet name="Разд." sheetId="2" r:id="rId1"/>
    <sheet name="программы" sheetId="8" r:id="rId2"/>
    <sheet name="деффицит" sheetId="9" state="hidden" r:id="rId3"/>
    <sheet name="ГРБС" sheetId="3" r:id="rId4"/>
  </sheets>
  <definedNames>
    <definedName name="_xlnm.Print_Titles" localSheetId="3">ГРБС!$19:$20</definedName>
    <definedName name="_xlnm.Print_Titles" localSheetId="2">деффицит!$16:$17</definedName>
    <definedName name="_xlnm.Print_Titles" localSheetId="1">программы!$16:$16</definedName>
    <definedName name="_xlnm.Print_Titles" localSheetId="0">Разд.!$17:$19</definedName>
    <definedName name="_xlnm.Print_Area" localSheetId="3">ГРБС!$B$1:$J$581</definedName>
    <definedName name="_xlnm.Print_Area" localSheetId="2">деффицит!$A$4:$I$26</definedName>
    <definedName name="_xlnm.Print_Area" localSheetId="1">программы!$A$1:$G$43</definedName>
    <definedName name="_xlnm.Print_Area" localSheetId="0">Разд.!$A$1:$I$532</definedName>
  </definedNames>
  <calcPr calcId="152511"/>
</workbook>
</file>

<file path=xl/calcChain.xml><?xml version="1.0" encoding="utf-8"?>
<calcChain xmlns="http://schemas.openxmlformats.org/spreadsheetml/2006/main">
  <c r="G23" i="3" l="1"/>
  <c r="G22" i="3" s="1"/>
  <c r="G21" i="3" s="1"/>
  <c r="H23" i="3"/>
  <c r="I23" i="3"/>
  <c r="I22" i="3" s="1"/>
  <c r="I21" i="3" l="1"/>
  <c r="J23" i="3"/>
  <c r="I416" i="3"/>
  <c r="H416" i="3"/>
  <c r="G416" i="3"/>
  <c r="J581" i="3"/>
  <c r="J575" i="3"/>
  <c r="J573" i="3"/>
  <c r="J570" i="3"/>
  <c r="J568" i="3"/>
  <c r="J563" i="3"/>
  <c r="J562" i="3"/>
  <c r="J555" i="3"/>
  <c r="J550" i="3"/>
  <c r="J548" i="3"/>
  <c r="J547" i="3"/>
  <c r="J541" i="3"/>
  <c r="J536" i="3"/>
  <c r="J534" i="3"/>
  <c r="J533" i="3"/>
  <c r="J527" i="3"/>
  <c r="J521" i="3"/>
  <c r="J520" i="3"/>
  <c r="J519" i="3"/>
  <c r="J517" i="3"/>
  <c r="J516" i="3"/>
  <c r="J515" i="3"/>
  <c r="J510" i="3"/>
  <c r="J508" i="3"/>
  <c r="J507" i="3"/>
  <c r="J505" i="3"/>
  <c r="J503" i="3"/>
  <c r="J497" i="3"/>
  <c r="J495" i="3"/>
  <c r="J494" i="3"/>
  <c r="J487" i="3"/>
  <c r="J481" i="3"/>
  <c r="J475" i="3"/>
  <c r="J473" i="3"/>
  <c r="J472" i="3"/>
  <c r="J467" i="3"/>
  <c r="J464" i="3"/>
  <c r="J462" i="3"/>
  <c r="J460" i="3"/>
  <c r="J455" i="3"/>
  <c r="J453" i="3"/>
  <c r="J452" i="3"/>
  <c r="J447" i="3"/>
  <c r="J445" i="3"/>
  <c r="J444" i="3"/>
  <c r="J441" i="3"/>
  <c r="J439" i="3"/>
  <c r="J438" i="3"/>
  <c r="J437" i="3"/>
  <c r="J435" i="3"/>
  <c r="J434" i="3"/>
  <c r="J433" i="3"/>
  <c r="J431" i="3"/>
  <c r="J430" i="3"/>
  <c r="J429" i="3"/>
  <c r="J426" i="3"/>
  <c r="J425" i="3"/>
  <c r="J424" i="3"/>
  <c r="J422" i="3"/>
  <c r="J421" i="3"/>
  <c r="J420" i="3"/>
  <c r="J419" i="3"/>
  <c r="J418" i="3"/>
  <c r="J413" i="3"/>
  <c r="J411" i="3"/>
  <c r="J410" i="3"/>
  <c r="J409" i="3"/>
  <c r="J406" i="3"/>
  <c r="J405" i="3"/>
  <c r="J404" i="3"/>
  <c r="J402" i="3"/>
  <c r="J401" i="3"/>
  <c r="J400" i="3"/>
  <c r="J397" i="3"/>
  <c r="J396" i="3"/>
  <c r="J395" i="3"/>
  <c r="J394" i="3"/>
  <c r="J393" i="3"/>
  <c r="J386" i="3"/>
  <c r="J380" i="3"/>
  <c r="J378" i="3"/>
  <c r="J372" i="3"/>
  <c r="J371" i="3"/>
  <c r="J368" i="3"/>
  <c r="J366" i="3"/>
  <c r="J364" i="3"/>
  <c r="J362" i="3"/>
  <c r="J360" i="3"/>
  <c r="J358" i="3"/>
  <c r="J351" i="3"/>
  <c r="J346" i="3"/>
  <c r="J340" i="3"/>
  <c r="J334" i="3"/>
  <c r="J331" i="3"/>
  <c r="J330" i="3"/>
  <c r="J329" i="3"/>
  <c r="J327" i="3"/>
  <c r="J326" i="3"/>
  <c r="J324" i="3"/>
  <c r="J319" i="3"/>
  <c r="J318" i="3"/>
  <c r="J316" i="3"/>
  <c r="J315" i="3"/>
  <c r="J313" i="3"/>
  <c r="J312" i="3"/>
  <c r="J309" i="3"/>
  <c r="J307" i="3"/>
  <c r="J306" i="3"/>
  <c r="J304" i="3"/>
  <c r="J300" i="3"/>
  <c r="J298" i="3"/>
  <c r="J295" i="3"/>
  <c r="J290" i="3"/>
  <c r="J285" i="3"/>
  <c r="J283" i="3"/>
  <c r="J281" i="3"/>
  <c r="J279" i="3"/>
  <c r="J277" i="3"/>
  <c r="J275" i="3"/>
  <c r="J272" i="3"/>
  <c r="J270" i="3"/>
  <c r="J265" i="3"/>
  <c r="J263" i="3"/>
  <c r="J262" i="3"/>
  <c r="J261" i="3"/>
  <c r="J260" i="3"/>
  <c r="J259" i="3"/>
  <c r="J258" i="3"/>
  <c r="J257" i="3"/>
  <c r="J256" i="3"/>
  <c r="J253" i="3"/>
  <c r="J247" i="3"/>
  <c r="J245" i="3"/>
  <c r="J240" i="3"/>
  <c r="J234" i="3"/>
  <c r="J230" i="3"/>
  <c r="J227" i="3"/>
  <c r="J225" i="3"/>
  <c r="J223" i="3"/>
  <c r="J221" i="3"/>
  <c r="J218" i="3"/>
  <c r="J214" i="3"/>
  <c r="J212" i="3"/>
  <c r="J210" i="3"/>
  <c r="J205" i="3"/>
  <c r="J200" i="3"/>
  <c r="J197" i="3"/>
  <c r="J193" i="3"/>
  <c r="J191" i="3"/>
  <c r="J188" i="3"/>
  <c r="J182" i="3"/>
  <c r="J179" i="3"/>
  <c r="J175" i="3"/>
  <c r="J170" i="3"/>
  <c r="J168" i="3"/>
  <c r="J166" i="3"/>
  <c r="J162" i="3"/>
  <c r="J159" i="3"/>
  <c r="J156" i="3"/>
  <c r="J154" i="3"/>
  <c r="J152" i="3"/>
  <c r="J150" i="3"/>
  <c r="J149" i="3"/>
  <c r="J148" i="3"/>
  <c r="J147" i="3"/>
  <c r="J146" i="3"/>
  <c r="J145" i="3"/>
  <c r="J144" i="3"/>
  <c r="J139" i="3"/>
  <c r="J134" i="3"/>
  <c r="J130" i="3"/>
  <c r="J128" i="3"/>
  <c r="J126" i="3"/>
  <c r="J121" i="3"/>
  <c r="J115" i="3"/>
  <c r="J113" i="3"/>
  <c r="J111" i="3"/>
  <c r="J109" i="3"/>
  <c r="J107" i="3"/>
  <c r="J103" i="3"/>
  <c r="J101" i="3"/>
  <c r="J99" i="3"/>
  <c r="J94" i="3"/>
  <c r="J93" i="3"/>
  <c r="J90" i="3"/>
  <c r="J88" i="3"/>
  <c r="J86" i="3"/>
  <c r="J80" i="3"/>
  <c r="J77" i="3"/>
  <c r="J75" i="3"/>
  <c r="J72" i="3"/>
  <c r="J69" i="3"/>
  <c r="J67" i="3"/>
  <c r="J66" i="3"/>
  <c r="J64" i="3"/>
  <c r="J61" i="3"/>
  <c r="J60" i="3"/>
  <c r="J57" i="3"/>
  <c r="J56" i="3"/>
  <c r="J54" i="3"/>
  <c r="J50" i="3"/>
  <c r="J45" i="3"/>
  <c r="J41" i="3"/>
  <c r="J36" i="3"/>
  <c r="J35" i="3"/>
  <c r="J34" i="3"/>
  <c r="J33" i="3"/>
  <c r="J28" i="3"/>
  <c r="H474" i="2" l="1"/>
  <c r="H473" i="2" s="1"/>
  <c r="G474" i="2"/>
  <c r="G473" i="2" s="1"/>
  <c r="F474" i="2"/>
  <c r="F473" i="2" s="1"/>
  <c r="I473" i="2" l="1"/>
  <c r="I474" i="2"/>
  <c r="I299" i="3" l="1"/>
  <c r="H299" i="3"/>
  <c r="G299" i="3"/>
  <c r="I155" i="3"/>
  <c r="H155" i="3"/>
  <c r="I125" i="3"/>
  <c r="I124" i="3"/>
  <c r="I350" i="3"/>
  <c r="H350" i="3"/>
  <c r="I349" i="3"/>
  <c r="H349" i="3"/>
  <c r="I348" i="3"/>
  <c r="H348" i="3"/>
  <c r="I347" i="3"/>
  <c r="H347" i="3"/>
  <c r="I345" i="3"/>
  <c r="H345" i="3"/>
  <c r="I344" i="3"/>
  <c r="H344" i="3"/>
  <c r="I343" i="3"/>
  <c r="H343" i="3"/>
  <c r="I342" i="3"/>
  <c r="H342" i="3"/>
  <c r="I341" i="3"/>
  <c r="H341" i="3"/>
  <c r="I339" i="3"/>
  <c r="H339" i="3"/>
  <c r="I338" i="3"/>
  <c r="H338" i="3"/>
  <c r="I337" i="3"/>
  <c r="H337" i="3"/>
  <c r="I336" i="3"/>
  <c r="H336" i="3"/>
  <c r="I335" i="3"/>
  <c r="H335" i="3"/>
  <c r="I333" i="3"/>
  <c r="H333" i="3"/>
  <c r="I332" i="3"/>
  <c r="H332" i="3"/>
  <c r="I328" i="3"/>
  <c r="H328" i="3"/>
  <c r="I325" i="3"/>
  <c r="H325" i="3"/>
  <c r="I323" i="3"/>
  <c r="H323" i="3"/>
  <c r="I322" i="3"/>
  <c r="H322" i="3"/>
  <c r="I321" i="3"/>
  <c r="H321" i="3"/>
  <c r="I320" i="3"/>
  <c r="H320" i="3"/>
  <c r="I317" i="3"/>
  <c r="H317" i="3"/>
  <c r="I314" i="3"/>
  <c r="H314" i="3"/>
  <c r="I311" i="3"/>
  <c r="H311" i="3"/>
  <c r="I310" i="3"/>
  <c r="H310" i="3"/>
  <c r="I308" i="3"/>
  <c r="H308" i="3"/>
  <c r="I305" i="3"/>
  <c r="H305" i="3"/>
  <c r="I303" i="3"/>
  <c r="H303" i="3"/>
  <c r="I302" i="3"/>
  <c r="H302" i="3"/>
  <c r="I301" i="3"/>
  <c r="H301" i="3"/>
  <c r="I297" i="3"/>
  <c r="H297" i="3"/>
  <c r="I294" i="3"/>
  <c r="H294" i="3"/>
  <c r="I293" i="3"/>
  <c r="H293" i="3"/>
  <c r="I289" i="3"/>
  <c r="H289" i="3"/>
  <c r="I288" i="3"/>
  <c r="H288" i="3"/>
  <c r="I287" i="3"/>
  <c r="H287" i="3"/>
  <c r="I284" i="3"/>
  <c r="H284" i="3"/>
  <c r="I282" i="3"/>
  <c r="H282" i="3"/>
  <c r="I280" i="3"/>
  <c r="H280" i="3"/>
  <c r="I278" i="3"/>
  <c r="H278" i="3"/>
  <c r="I276" i="3"/>
  <c r="H276" i="3"/>
  <c r="I274" i="3"/>
  <c r="H274" i="3"/>
  <c r="I273" i="3"/>
  <c r="H273" i="3"/>
  <c r="I271" i="3"/>
  <c r="H271" i="3"/>
  <c r="I269" i="3"/>
  <c r="H269" i="3"/>
  <c r="I268" i="3"/>
  <c r="H268" i="3"/>
  <c r="I267" i="3"/>
  <c r="H267" i="3"/>
  <c r="I266" i="3"/>
  <c r="H266" i="3"/>
  <c r="I264" i="3"/>
  <c r="H264" i="3"/>
  <c r="I255" i="3"/>
  <c r="H255" i="3"/>
  <c r="I254" i="3"/>
  <c r="H254" i="3"/>
  <c r="I252" i="3"/>
  <c r="H252" i="3"/>
  <c r="I251" i="3"/>
  <c r="H251" i="3"/>
  <c r="I250" i="3"/>
  <c r="H250" i="3"/>
  <c r="I249" i="3"/>
  <c r="H249" i="3"/>
  <c r="I248" i="3"/>
  <c r="H248" i="3"/>
  <c r="I246" i="3"/>
  <c r="H246" i="3"/>
  <c r="I244" i="3"/>
  <c r="H244" i="3"/>
  <c r="I243" i="3"/>
  <c r="H243" i="3"/>
  <c r="I242" i="3"/>
  <c r="H242" i="3"/>
  <c r="I241" i="3"/>
  <c r="H241" i="3"/>
  <c r="I239" i="3"/>
  <c r="H239" i="3"/>
  <c r="I238" i="3"/>
  <c r="H238" i="3"/>
  <c r="I237" i="3"/>
  <c r="H237" i="3"/>
  <c r="I236" i="3"/>
  <c r="H236" i="3"/>
  <c r="I235" i="3"/>
  <c r="H235" i="3"/>
  <c r="I233" i="3"/>
  <c r="H233" i="3"/>
  <c r="I232" i="3"/>
  <c r="H232" i="3"/>
  <c r="I231" i="3"/>
  <c r="H231" i="3"/>
  <c r="I229" i="3"/>
  <c r="I228" i="3"/>
  <c r="H228" i="3"/>
  <c r="I226" i="3"/>
  <c r="H226" i="3"/>
  <c r="I224" i="3"/>
  <c r="H224" i="3"/>
  <c r="I222" i="3"/>
  <c r="H222" i="3"/>
  <c r="I220" i="3"/>
  <c r="H220" i="3"/>
  <c r="I219" i="3"/>
  <c r="H219" i="3"/>
  <c r="I217" i="3"/>
  <c r="H217" i="3"/>
  <c r="I216" i="3"/>
  <c r="H216" i="3"/>
  <c r="I215" i="3"/>
  <c r="H215" i="3"/>
  <c r="I213" i="3"/>
  <c r="H213" i="3"/>
  <c r="I211" i="3"/>
  <c r="H211" i="3"/>
  <c r="I209" i="3"/>
  <c r="H209" i="3"/>
  <c r="I208" i="3"/>
  <c r="H208" i="3"/>
  <c r="I207" i="3"/>
  <c r="H207" i="3"/>
  <c r="I206" i="3"/>
  <c r="H206" i="3"/>
  <c r="H183" i="3" s="1"/>
  <c r="H22" i="3" s="1"/>
  <c r="I204" i="3"/>
  <c r="H204" i="3"/>
  <c r="I203" i="3"/>
  <c r="H203" i="3"/>
  <c r="I202" i="3"/>
  <c r="H202" i="3"/>
  <c r="I201" i="3"/>
  <c r="H201" i="3"/>
  <c r="I199" i="3"/>
  <c r="H199" i="3"/>
  <c r="I198" i="3"/>
  <c r="H198" i="3"/>
  <c r="I196" i="3"/>
  <c r="H196" i="3"/>
  <c r="I195" i="3"/>
  <c r="H195" i="3"/>
  <c r="I194" i="3"/>
  <c r="H194" i="3"/>
  <c r="I192" i="3"/>
  <c r="H192" i="3"/>
  <c r="I190" i="3"/>
  <c r="H190" i="3"/>
  <c r="I189" i="3"/>
  <c r="H189" i="3"/>
  <c r="I187" i="3"/>
  <c r="H187" i="3"/>
  <c r="I186" i="3"/>
  <c r="H186" i="3"/>
  <c r="I185" i="3"/>
  <c r="H185" i="3"/>
  <c r="I184" i="3"/>
  <c r="H184" i="3"/>
  <c r="I183" i="3"/>
  <c r="I181" i="3"/>
  <c r="H181" i="3"/>
  <c r="I180" i="3"/>
  <c r="H180" i="3"/>
  <c r="I178" i="3"/>
  <c r="H178" i="3"/>
  <c r="I177" i="3"/>
  <c r="H177" i="3"/>
  <c r="I176" i="3"/>
  <c r="H176" i="3"/>
  <c r="I174" i="3"/>
  <c r="H174" i="3"/>
  <c r="I173" i="3"/>
  <c r="H173" i="3"/>
  <c r="I172" i="3"/>
  <c r="H172" i="3"/>
  <c r="I171" i="3"/>
  <c r="H171" i="3"/>
  <c r="I169" i="3"/>
  <c r="H169" i="3"/>
  <c r="I167" i="3"/>
  <c r="H167" i="3"/>
  <c r="I165" i="3"/>
  <c r="H165" i="3"/>
  <c r="I164" i="3"/>
  <c r="H164" i="3"/>
  <c r="I163" i="3"/>
  <c r="H163" i="3"/>
  <c r="I161" i="3"/>
  <c r="H161" i="3"/>
  <c r="I160" i="3"/>
  <c r="H160" i="3"/>
  <c r="I158" i="3"/>
  <c r="H158" i="3"/>
  <c r="I157" i="3"/>
  <c r="H157" i="3"/>
  <c r="I153" i="3"/>
  <c r="H153" i="3"/>
  <c r="I151" i="3"/>
  <c r="H151" i="3"/>
  <c r="I143" i="3"/>
  <c r="H143" i="3"/>
  <c r="I142" i="3"/>
  <c r="H142" i="3"/>
  <c r="I141" i="3"/>
  <c r="H141" i="3"/>
  <c r="I140" i="3"/>
  <c r="H140" i="3"/>
  <c r="I138" i="3"/>
  <c r="H138" i="3"/>
  <c r="I137" i="3"/>
  <c r="H137" i="3"/>
  <c r="I136" i="3"/>
  <c r="H136" i="3"/>
  <c r="I135" i="3"/>
  <c r="H135" i="3"/>
  <c r="I133" i="3"/>
  <c r="H133" i="3"/>
  <c r="I132" i="3"/>
  <c r="H132" i="3"/>
  <c r="I131" i="3"/>
  <c r="H131" i="3"/>
  <c r="I129" i="3"/>
  <c r="H129" i="3"/>
  <c r="I127" i="3"/>
  <c r="H127" i="3"/>
  <c r="H125" i="3"/>
  <c r="H124" i="3"/>
  <c r="H123" i="3" s="1"/>
  <c r="H122" i="3" s="1"/>
  <c r="I120" i="3"/>
  <c r="H120" i="3"/>
  <c r="I119" i="3"/>
  <c r="H119" i="3"/>
  <c r="I118" i="3"/>
  <c r="H118" i="3"/>
  <c r="I117" i="3"/>
  <c r="H117" i="3"/>
  <c r="I114" i="3"/>
  <c r="H114" i="3"/>
  <c r="I112" i="3"/>
  <c r="H112" i="3"/>
  <c r="I110" i="3"/>
  <c r="H110" i="3"/>
  <c r="I108" i="3"/>
  <c r="H108" i="3"/>
  <c r="I106" i="3"/>
  <c r="H106" i="3"/>
  <c r="I105" i="3"/>
  <c r="H105" i="3"/>
  <c r="I104" i="3"/>
  <c r="H104" i="3"/>
  <c r="I102" i="3"/>
  <c r="H102" i="3"/>
  <c r="I100" i="3"/>
  <c r="H100" i="3"/>
  <c r="I98" i="3"/>
  <c r="H98" i="3"/>
  <c r="I97" i="3"/>
  <c r="H97" i="3"/>
  <c r="I96" i="3"/>
  <c r="H96" i="3"/>
  <c r="I95" i="3"/>
  <c r="H95" i="3"/>
  <c r="I92" i="3"/>
  <c r="H92" i="3"/>
  <c r="I91" i="3"/>
  <c r="H91" i="3"/>
  <c r="I89" i="3"/>
  <c r="H89" i="3"/>
  <c r="I87" i="3"/>
  <c r="H87" i="3"/>
  <c r="I85" i="3"/>
  <c r="H85" i="3"/>
  <c r="I84" i="3"/>
  <c r="H84" i="3"/>
  <c r="I83" i="3"/>
  <c r="H83" i="3"/>
  <c r="I82" i="3"/>
  <c r="H82" i="3"/>
  <c r="I81" i="3"/>
  <c r="H81" i="3"/>
  <c r="I79" i="3"/>
  <c r="H79" i="3"/>
  <c r="I78" i="3"/>
  <c r="H78" i="3"/>
  <c r="I76" i="3"/>
  <c r="H76" i="3"/>
  <c r="I74" i="3"/>
  <c r="H74" i="3"/>
  <c r="I73" i="3"/>
  <c r="H73" i="3"/>
  <c r="I71" i="3"/>
  <c r="H71" i="3"/>
  <c r="I70" i="3"/>
  <c r="H70" i="3"/>
  <c r="I68" i="3"/>
  <c r="H68" i="3"/>
  <c r="I65" i="3"/>
  <c r="H65" i="3"/>
  <c r="I63" i="3"/>
  <c r="H63" i="3"/>
  <c r="I62" i="3"/>
  <c r="H62" i="3"/>
  <c r="I59" i="3"/>
  <c r="H59" i="3"/>
  <c r="I58" i="3"/>
  <c r="H58" i="3"/>
  <c r="I55" i="3"/>
  <c r="H55" i="3"/>
  <c r="I53" i="3"/>
  <c r="H53" i="3"/>
  <c r="I52" i="3"/>
  <c r="H52" i="3"/>
  <c r="I51" i="3"/>
  <c r="H51" i="3"/>
  <c r="I49" i="3"/>
  <c r="H49" i="3"/>
  <c r="I48" i="3"/>
  <c r="H48" i="3"/>
  <c r="I47" i="3"/>
  <c r="H47" i="3"/>
  <c r="I46" i="3"/>
  <c r="H46" i="3"/>
  <c r="I44" i="3"/>
  <c r="H44" i="3"/>
  <c r="I43" i="3"/>
  <c r="H43" i="3"/>
  <c r="I42" i="3"/>
  <c r="H42" i="3"/>
  <c r="I40" i="3"/>
  <c r="H40" i="3"/>
  <c r="I39" i="3"/>
  <c r="H39" i="3"/>
  <c r="I38" i="3"/>
  <c r="H38" i="3"/>
  <c r="I37" i="3"/>
  <c r="H37" i="3"/>
  <c r="I32" i="3"/>
  <c r="H32" i="3"/>
  <c r="I31" i="3"/>
  <c r="H31" i="3"/>
  <c r="I30" i="3"/>
  <c r="H30" i="3"/>
  <c r="I29" i="3"/>
  <c r="H29" i="3"/>
  <c r="I27" i="3"/>
  <c r="H27" i="3"/>
  <c r="I26" i="3"/>
  <c r="H26" i="3"/>
  <c r="I25" i="3"/>
  <c r="H25" i="3"/>
  <c r="I24" i="3"/>
  <c r="H24" i="3"/>
  <c r="I580" i="3"/>
  <c r="H580" i="3"/>
  <c r="I579" i="3"/>
  <c r="H579" i="3"/>
  <c r="I578" i="3"/>
  <c r="H578" i="3"/>
  <c r="I577" i="3"/>
  <c r="H577" i="3"/>
  <c r="I576" i="3"/>
  <c r="H576" i="3"/>
  <c r="I574" i="3"/>
  <c r="H574" i="3"/>
  <c r="I572" i="3"/>
  <c r="H572" i="3"/>
  <c r="I571" i="3"/>
  <c r="H571" i="3"/>
  <c r="I569" i="3"/>
  <c r="H569" i="3"/>
  <c r="I567" i="3"/>
  <c r="H567" i="3"/>
  <c r="I566" i="3"/>
  <c r="H566" i="3"/>
  <c r="I565" i="3"/>
  <c r="H565" i="3"/>
  <c r="I564" i="3"/>
  <c r="H564" i="3"/>
  <c r="I561" i="3"/>
  <c r="H561" i="3"/>
  <c r="I560" i="3"/>
  <c r="H560" i="3"/>
  <c r="I559" i="3"/>
  <c r="H559" i="3"/>
  <c r="I558" i="3"/>
  <c r="H558" i="3"/>
  <c r="I557" i="3"/>
  <c r="H557" i="3"/>
  <c r="I556" i="3"/>
  <c r="H556" i="3"/>
  <c r="I554" i="3"/>
  <c r="H554" i="3"/>
  <c r="I553" i="3"/>
  <c r="H553" i="3"/>
  <c r="I552" i="3"/>
  <c r="H552" i="3"/>
  <c r="I551" i="3"/>
  <c r="H551" i="3"/>
  <c r="I549" i="3"/>
  <c r="H549" i="3"/>
  <c r="I535" i="3"/>
  <c r="H535" i="3"/>
  <c r="I532" i="3"/>
  <c r="H532" i="3"/>
  <c r="I531" i="3"/>
  <c r="H531" i="3"/>
  <c r="I530" i="3"/>
  <c r="H530" i="3"/>
  <c r="I529" i="3"/>
  <c r="H529" i="3"/>
  <c r="I546" i="3"/>
  <c r="H546" i="3"/>
  <c r="I545" i="3"/>
  <c r="H545" i="3"/>
  <c r="I544" i="3"/>
  <c r="H544" i="3"/>
  <c r="I543" i="3"/>
  <c r="H543" i="3"/>
  <c r="I542" i="3"/>
  <c r="H542" i="3"/>
  <c r="I540" i="3"/>
  <c r="H540" i="3"/>
  <c r="I539" i="3"/>
  <c r="H539" i="3"/>
  <c r="I538" i="3"/>
  <c r="H538" i="3"/>
  <c r="I537" i="3"/>
  <c r="H537" i="3"/>
  <c r="H528" i="3" s="1"/>
  <c r="I518" i="3"/>
  <c r="H518" i="3"/>
  <c r="I496" i="3"/>
  <c r="H496" i="3"/>
  <c r="H492" i="3" s="1"/>
  <c r="H491" i="3" s="1"/>
  <c r="H490" i="3" s="1"/>
  <c r="H489" i="3" s="1"/>
  <c r="I526" i="3"/>
  <c r="H526" i="3"/>
  <c r="I525" i="3"/>
  <c r="H525" i="3"/>
  <c r="I524" i="3"/>
  <c r="H524" i="3"/>
  <c r="I523" i="3"/>
  <c r="H523" i="3"/>
  <c r="I522" i="3"/>
  <c r="H522" i="3"/>
  <c r="I514" i="3"/>
  <c r="H514" i="3"/>
  <c r="I513" i="3"/>
  <c r="H513" i="3"/>
  <c r="I512" i="3"/>
  <c r="H512" i="3"/>
  <c r="H511" i="3" s="1"/>
  <c r="H498" i="3" s="1"/>
  <c r="I511" i="3"/>
  <c r="I509" i="3"/>
  <c r="J509" i="3" s="1"/>
  <c r="H509" i="3"/>
  <c r="I506" i="3"/>
  <c r="J506" i="3" s="1"/>
  <c r="H506" i="3"/>
  <c r="I504" i="3"/>
  <c r="J504" i="3" s="1"/>
  <c r="H504" i="3"/>
  <c r="I502" i="3"/>
  <c r="J502" i="3" s="1"/>
  <c r="H502" i="3"/>
  <c r="I501" i="3"/>
  <c r="J501" i="3" s="1"/>
  <c r="H501" i="3"/>
  <c r="I500" i="3"/>
  <c r="J500" i="3" s="1"/>
  <c r="H500" i="3"/>
  <c r="I499" i="3"/>
  <c r="J499" i="3" s="1"/>
  <c r="H499" i="3"/>
  <c r="I493" i="3"/>
  <c r="J493" i="3" s="1"/>
  <c r="H493" i="3"/>
  <c r="I492" i="3"/>
  <c r="I385" i="3"/>
  <c r="H385" i="3"/>
  <c r="I384" i="3"/>
  <c r="H384" i="3"/>
  <c r="I383" i="3"/>
  <c r="H383" i="3"/>
  <c r="I382" i="3"/>
  <c r="H382" i="3"/>
  <c r="I381" i="3"/>
  <c r="H381" i="3"/>
  <c r="I379" i="3"/>
  <c r="H379" i="3"/>
  <c r="I377" i="3"/>
  <c r="H377" i="3"/>
  <c r="I376" i="3"/>
  <c r="H376" i="3"/>
  <c r="H375" i="3" s="1"/>
  <c r="H374" i="3" s="1"/>
  <c r="H373" i="3" s="1"/>
  <c r="I375" i="3"/>
  <c r="I370" i="3"/>
  <c r="J370" i="3" s="1"/>
  <c r="H370" i="3"/>
  <c r="I369" i="3"/>
  <c r="J369" i="3" s="1"/>
  <c r="H369" i="3"/>
  <c r="I367" i="3"/>
  <c r="J367" i="3" s="1"/>
  <c r="H367" i="3"/>
  <c r="I365" i="3"/>
  <c r="J365" i="3" s="1"/>
  <c r="H365" i="3"/>
  <c r="I363" i="3"/>
  <c r="J363" i="3" s="1"/>
  <c r="H363" i="3"/>
  <c r="I361" i="3"/>
  <c r="J361" i="3" s="1"/>
  <c r="H361" i="3"/>
  <c r="I359" i="3"/>
  <c r="J359" i="3" s="1"/>
  <c r="H359" i="3"/>
  <c r="I357" i="3"/>
  <c r="J357" i="3" s="1"/>
  <c r="H357" i="3"/>
  <c r="H356" i="3"/>
  <c r="H355" i="3" s="1"/>
  <c r="H354" i="3" s="1"/>
  <c r="H353" i="3" s="1"/>
  <c r="I440" i="3"/>
  <c r="J440" i="3" s="1"/>
  <c r="H440" i="3"/>
  <c r="I486" i="3"/>
  <c r="J486" i="3" s="1"/>
  <c r="H486" i="3"/>
  <c r="I485" i="3"/>
  <c r="J485" i="3" s="1"/>
  <c r="H485" i="3"/>
  <c r="I484" i="3"/>
  <c r="J484" i="3" s="1"/>
  <c r="H484" i="3"/>
  <c r="I483" i="3"/>
  <c r="J483" i="3" s="1"/>
  <c r="H483" i="3"/>
  <c r="I482" i="3"/>
  <c r="J482" i="3" s="1"/>
  <c r="H482" i="3"/>
  <c r="I480" i="3"/>
  <c r="J480" i="3" s="1"/>
  <c r="H480" i="3"/>
  <c r="I479" i="3"/>
  <c r="J479" i="3" s="1"/>
  <c r="H479" i="3"/>
  <c r="I478" i="3"/>
  <c r="J478" i="3" s="1"/>
  <c r="H478" i="3"/>
  <c r="I477" i="3"/>
  <c r="J477" i="3" s="1"/>
  <c r="H477" i="3"/>
  <c r="I476" i="3"/>
  <c r="J476" i="3" s="1"/>
  <c r="H476" i="3"/>
  <c r="I474" i="3"/>
  <c r="J474" i="3" s="1"/>
  <c r="H474" i="3"/>
  <c r="I471" i="3"/>
  <c r="J471" i="3" s="1"/>
  <c r="H471" i="3"/>
  <c r="I470" i="3"/>
  <c r="H470" i="3"/>
  <c r="H469" i="3" s="1"/>
  <c r="H468" i="3" s="1"/>
  <c r="I466" i="3"/>
  <c r="J466" i="3" s="1"/>
  <c r="H466" i="3"/>
  <c r="I465" i="3"/>
  <c r="J465" i="3" s="1"/>
  <c r="H465" i="3"/>
  <c r="I463" i="3"/>
  <c r="J463" i="3" s="1"/>
  <c r="H463" i="3"/>
  <c r="I461" i="3"/>
  <c r="J461" i="3" s="1"/>
  <c r="H461" i="3"/>
  <c r="I459" i="3"/>
  <c r="J459" i="3" s="1"/>
  <c r="H459" i="3"/>
  <c r="I458" i="3"/>
  <c r="J458" i="3" s="1"/>
  <c r="H458" i="3"/>
  <c r="I457" i="3"/>
  <c r="J457" i="3" s="1"/>
  <c r="H457" i="3"/>
  <c r="I456" i="3"/>
  <c r="J456" i="3" s="1"/>
  <c r="H456" i="3"/>
  <c r="I454" i="3"/>
  <c r="J454" i="3" s="1"/>
  <c r="H454" i="3"/>
  <c r="I451" i="3"/>
  <c r="J451" i="3" s="1"/>
  <c r="H451" i="3"/>
  <c r="I450" i="3"/>
  <c r="H450" i="3"/>
  <c r="H449" i="3" s="1"/>
  <c r="H448" i="3" s="1"/>
  <c r="I446" i="3"/>
  <c r="J446" i="3" s="1"/>
  <c r="H446" i="3"/>
  <c r="I443" i="3"/>
  <c r="J443" i="3" s="1"/>
  <c r="H443" i="3"/>
  <c r="I442" i="3"/>
  <c r="J442" i="3" s="1"/>
  <c r="H442" i="3"/>
  <c r="I436" i="3"/>
  <c r="J436" i="3" s="1"/>
  <c r="H436" i="3"/>
  <c r="I423" i="3"/>
  <c r="J423" i="3" s="1"/>
  <c r="H423" i="3"/>
  <c r="I417" i="3"/>
  <c r="J417" i="3" s="1"/>
  <c r="H417" i="3"/>
  <c r="I432" i="3"/>
  <c r="J432" i="3" s="1"/>
  <c r="H432" i="3"/>
  <c r="I428" i="3"/>
  <c r="J428" i="3" s="1"/>
  <c r="H428" i="3"/>
  <c r="I427" i="3"/>
  <c r="J427" i="3" s="1"/>
  <c r="H427" i="3"/>
  <c r="J416" i="3"/>
  <c r="I415" i="3"/>
  <c r="H415" i="3"/>
  <c r="I414" i="3"/>
  <c r="J414" i="3" s="1"/>
  <c r="H414" i="3"/>
  <c r="I412" i="3"/>
  <c r="J412" i="3" s="1"/>
  <c r="H412" i="3"/>
  <c r="I408" i="3"/>
  <c r="J408" i="3" s="1"/>
  <c r="H408" i="3"/>
  <c r="H407" i="3" s="1"/>
  <c r="I407" i="3"/>
  <c r="J407" i="3" s="1"/>
  <c r="I392" i="3"/>
  <c r="H392" i="3"/>
  <c r="H391" i="3" s="1"/>
  <c r="I403" i="3"/>
  <c r="J403" i="3" s="1"/>
  <c r="H403" i="3"/>
  <c r="I399" i="3"/>
  <c r="J399" i="3" s="1"/>
  <c r="H399" i="3"/>
  <c r="I398" i="3"/>
  <c r="H398" i="3"/>
  <c r="H21" i="3" l="1"/>
  <c r="J21" i="3" s="1"/>
  <c r="J22" i="3"/>
  <c r="J415" i="3"/>
  <c r="I391" i="3"/>
  <c r="J398" i="3"/>
  <c r="I449" i="3"/>
  <c r="J450" i="3"/>
  <c r="I469" i="3"/>
  <c r="J470" i="3"/>
  <c r="I491" i="3"/>
  <c r="J492" i="3"/>
  <c r="I123" i="3"/>
  <c r="J124" i="3"/>
  <c r="J299" i="3"/>
  <c r="J392" i="3"/>
  <c r="I374" i="3"/>
  <c r="J375" i="3"/>
  <c r="J376" i="3"/>
  <c r="J377" i="3"/>
  <c r="J379" i="3"/>
  <c r="J381" i="3"/>
  <c r="J382" i="3"/>
  <c r="J383" i="3"/>
  <c r="J384" i="3"/>
  <c r="J385" i="3"/>
  <c r="J511" i="3"/>
  <c r="J512" i="3"/>
  <c r="J513" i="3"/>
  <c r="J514" i="3"/>
  <c r="J522" i="3"/>
  <c r="J523" i="3"/>
  <c r="J524" i="3"/>
  <c r="J525" i="3"/>
  <c r="J526" i="3"/>
  <c r="J496" i="3"/>
  <c r="J518" i="3"/>
  <c r="I528" i="3"/>
  <c r="J528" i="3" s="1"/>
  <c r="J537" i="3"/>
  <c r="J538" i="3"/>
  <c r="J539" i="3"/>
  <c r="J540" i="3"/>
  <c r="J542" i="3"/>
  <c r="J543" i="3"/>
  <c r="J544" i="3"/>
  <c r="J545" i="3"/>
  <c r="J546" i="3"/>
  <c r="J529" i="3"/>
  <c r="J530" i="3"/>
  <c r="J531" i="3"/>
  <c r="J532" i="3"/>
  <c r="J535" i="3"/>
  <c r="J549" i="3"/>
  <c r="J551" i="3"/>
  <c r="J552" i="3"/>
  <c r="J553" i="3"/>
  <c r="J554" i="3"/>
  <c r="J556" i="3"/>
  <c r="J557" i="3"/>
  <c r="J558" i="3"/>
  <c r="J559" i="3"/>
  <c r="J560" i="3"/>
  <c r="J561" i="3"/>
  <c r="J564" i="3"/>
  <c r="J565" i="3"/>
  <c r="J566" i="3"/>
  <c r="J567" i="3"/>
  <c r="J569" i="3"/>
  <c r="J571" i="3"/>
  <c r="J572" i="3"/>
  <c r="J574" i="3"/>
  <c r="J576" i="3"/>
  <c r="J577" i="3"/>
  <c r="J578" i="3"/>
  <c r="J579" i="3"/>
  <c r="J580" i="3"/>
  <c r="J24" i="3"/>
  <c r="J25" i="3"/>
  <c r="J26" i="3"/>
  <c r="J27" i="3"/>
  <c r="J29" i="3"/>
  <c r="J30" i="3"/>
  <c r="J31" i="3"/>
  <c r="J32" i="3"/>
  <c r="J37" i="3"/>
  <c r="J38" i="3"/>
  <c r="J39" i="3"/>
  <c r="J40" i="3"/>
  <c r="J42" i="3"/>
  <c r="J43" i="3"/>
  <c r="J44" i="3"/>
  <c r="J46" i="3"/>
  <c r="J47" i="3"/>
  <c r="J48" i="3"/>
  <c r="J49" i="3"/>
  <c r="J51" i="3"/>
  <c r="J52" i="3"/>
  <c r="J53" i="3"/>
  <c r="J55" i="3"/>
  <c r="J58" i="3"/>
  <c r="J59" i="3"/>
  <c r="J62" i="3"/>
  <c r="J63" i="3"/>
  <c r="J65" i="3"/>
  <c r="J68" i="3"/>
  <c r="J70" i="3"/>
  <c r="J71" i="3"/>
  <c r="J73" i="3"/>
  <c r="J74" i="3"/>
  <c r="J76" i="3"/>
  <c r="J78" i="3"/>
  <c r="J79" i="3"/>
  <c r="J81" i="3"/>
  <c r="J82" i="3"/>
  <c r="J83" i="3"/>
  <c r="J84" i="3"/>
  <c r="J85" i="3"/>
  <c r="J87" i="3"/>
  <c r="J89" i="3"/>
  <c r="J91" i="3"/>
  <c r="J92" i="3"/>
  <c r="J95" i="3"/>
  <c r="J96" i="3"/>
  <c r="J97" i="3"/>
  <c r="J98" i="3"/>
  <c r="J100" i="3"/>
  <c r="J102" i="3"/>
  <c r="J104" i="3"/>
  <c r="J105" i="3"/>
  <c r="J106" i="3"/>
  <c r="J108" i="3"/>
  <c r="J110" i="3"/>
  <c r="J112" i="3"/>
  <c r="J114" i="3"/>
  <c r="J117" i="3"/>
  <c r="J118" i="3"/>
  <c r="J119" i="3"/>
  <c r="J120" i="3"/>
  <c r="J127" i="3"/>
  <c r="J129" i="3"/>
  <c r="J131" i="3"/>
  <c r="J132" i="3"/>
  <c r="J133" i="3"/>
  <c r="J135" i="3"/>
  <c r="J136" i="3"/>
  <c r="J137" i="3"/>
  <c r="J138" i="3"/>
  <c r="J140" i="3"/>
  <c r="J141" i="3"/>
  <c r="J142" i="3"/>
  <c r="J143" i="3"/>
  <c r="J151" i="3"/>
  <c r="J153" i="3"/>
  <c r="J157" i="3"/>
  <c r="J158" i="3"/>
  <c r="J160" i="3"/>
  <c r="J161" i="3"/>
  <c r="J163" i="3"/>
  <c r="J164" i="3"/>
  <c r="J165" i="3"/>
  <c r="J167" i="3"/>
  <c r="J169" i="3"/>
  <c r="J171" i="3"/>
  <c r="J172" i="3"/>
  <c r="J173" i="3"/>
  <c r="J174" i="3"/>
  <c r="J176" i="3"/>
  <c r="J177" i="3"/>
  <c r="J178" i="3"/>
  <c r="J180" i="3"/>
  <c r="J181" i="3"/>
  <c r="J183" i="3"/>
  <c r="J184" i="3"/>
  <c r="J185" i="3"/>
  <c r="J186" i="3"/>
  <c r="J187" i="3"/>
  <c r="J189" i="3"/>
  <c r="J190" i="3"/>
  <c r="J192" i="3"/>
  <c r="J194" i="3"/>
  <c r="J195" i="3"/>
  <c r="J196" i="3"/>
  <c r="J198" i="3"/>
  <c r="J199" i="3"/>
  <c r="J201" i="3"/>
  <c r="J202" i="3"/>
  <c r="J203" i="3"/>
  <c r="J204" i="3"/>
  <c r="J206" i="3"/>
  <c r="J207" i="3"/>
  <c r="J208" i="3"/>
  <c r="J209" i="3"/>
  <c r="J211" i="3"/>
  <c r="J213" i="3"/>
  <c r="J215" i="3"/>
  <c r="J216" i="3"/>
  <c r="J217" i="3"/>
  <c r="J219" i="3"/>
  <c r="J220" i="3"/>
  <c r="J222" i="3"/>
  <c r="J224" i="3"/>
  <c r="J226" i="3"/>
  <c r="J228" i="3"/>
  <c r="J229" i="3"/>
  <c r="J231" i="3"/>
  <c r="J232" i="3"/>
  <c r="J233" i="3"/>
  <c r="J235" i="3"/>
  <c r="J236" i="3"/>
  <c r="J237" i="3"/>
  <c r="J238" i="3"/>
  <c r="J239" i="3"/>
  <c r="J241" i="3"/>
  <c r="J242" i="3"/>
  <c r="J243" i="3"/>
  <c r="J244" i="3"/>
  <c r="J246" i="3"/>
  <c r="J248" i="3"/>
  <c r="J249" i="3"/>
  <c r="J250" i="3"/>
  <c r="J251" i="3"/>
  <c r="J252" i="3"/>
  <c r="J254" i="3"/>
  <c r="J255" i="3"/>
  <c r="J264" i="3"/>
  <c r="J266" i="3"/>
  <c r="J267" i="3"/>
  <c r="J268" i="3"/>
  <c r="J269" i="3"/>
  <c r="J271" i="3"/>
  <c r="J273" i="3"/>
  <c r="J274" i="3"/>
  <c r="J276" i="3"/>
  <c r="J278" i="3"/>
  <c r="J280" i="3"/>
  <c r="J282" i="3"/>
  <c r="J284" i="3"/>
  <c r="J287" i="3"/>
  <c r="J288" i="3"/>
  <c r="J289" i="3"/>
  <c r="J293" i="3"/>
  <c r="J294" i="3"/>
  <c r="J297" i="3"/>
  <c r="J301" i="3"/>
  <c r="J302" i="3"/>
  <c r="J303" i="3"/>
  <c r="J305" i="3"/>
  <c r="J308" i="3"/>
  <c r="J310" i="3"/>
  <c r="J311" i="3"/>
  <c r="J314" i="3"/>
  <c r="J317" i="3"/>
  <c r="J320" i="3"/>
  <c r="J321" i="3"/>
  <c r="J322" i="3"/>
  <c r="J323" i="3"/>
  <c r="J325" i="3"/>
  <c r="J328" i="3"/>
  <c r="J332" i="3"/>
  <c r="J333" i="3"/>
  <c r="J335" i="3"/>
  <c r="J336" i="3"/>
  <c r="J337" i="3"/>
  <c r="J338" i="3"/>
  <c r="J339" i="3"/>
  <c r="J341" i="3"/>
  <c r="J342" i="3"/>
  <c r="J343" i="3"/>
  <c r="J344" i="3"/>
  <c r="J345" i="3"/>
  <c r="J347" i="3"/>
  <c r="J348" i="3"/>
  <c r="J349" i="3"/>
  <c r="J350" i="3"/>
  <c r="J125" i="3"/>
  <c r="J155" i="3"/>
  <c r="I296" i="3"/>
  <c r="H296" i="3"/>
  <c r="H292" i="3" s="1"/>
  <c r="H291" i="3" s="1"/>
  <c r="H286" i="3" s="1"/>
  <c r="I356" i="3"/>
  <c r="J356" i="3" s="1"/>
  <c r="I355" i="3"/>
  <c r="H352" i="3"/>
  <c r="I498" i="3"/>
  <c r="J498" i="3" s="1"/>
  <c r="H116" i="3"/>
  <c r="H488" i="3"/>
  <c r="H390" i="3"/>
  <c r="H389" i="3" s="1"/>
  <c r="H388" i="3" s="1"/>
  <c r="H387" i="3" s="1"/>
  <c r="I292" i="3" l="1"/>
  <c r="J296" i="3"/>
  <c r="I490" i="3"/>
  <c r="J491" i="3"/>
  <c r="I468" i="3"/>
  <c r="J468" i="3" s="1"/>
  <c r="J469" i="3"/>
  <c r="I448" i="3"/>
  <c r="J448" i="3" s="1"/>
  <c r="J449" i="3"/>
  <c r="I390" i="3"/>
  <c r="J391" i="3"/>
  <c r="I373" i="3"/>
  <c r="J373" i="3" s="1"/>
  <c r="J374" i="3"/>
  <c r="I122" i="3"/>
  <c r="J123" i="3"/>
  <c r="J355" i="3"/>
  <c r="I354" i="3"/>
  <c r="F43" i="8"/>
  <c r="E43" i="8"/>
  <c r="F42" i="8"/>
  <c r="E42" i="8"/>
  <c r="F41" i="8"/>
  <c r="E41" i="8"/>
  <c r="F40" i="8"/>
  <c r="E40" i="8"/>
  <c r="F39" i="8"/>
  <c r="E39" i="8"/>
  <c r="F38" i="8"/>
  <c r="E38" i="8"/>
  <c r="F37" i="8"/>
  <c r="E37" i="8"/>
  <c r="F36" i="8"/>
  <c r="E36" i="8"/>
  <c r="F35" i="8"/>
  <c r="E35" i="8"/>
  <c r="F34" i="8"/>
  <c r="E34" i="8"/>
  <c r="F33" i="8"/>
  <c r="E33" i="8"/>
  <c r="F32" i="8"/>
  <c r="E32" i="8"/>
  <c r="F31" i="8"/>
  <c r="E31" i="8"/>
  <c r="E30" i="8"/>
  <c r="E28" i="8"/>
  <c r="E27" i="8"/>
  <c r="F26" i="8"/>
  <c r="E26" i="8"/>
  <c r="F25" i="8"/>
  <c r="E25" i="8"/>
  <c r="F24" i="8"/>
  <c r="E24" i="8"/>
  <c r="F23" i="8"/>
  <c r="E23" i="8"/>
  <c r="F22" i="8"/>
  <c r="E22" i="8"/>
  <c r="F21" i="8"/>
  <c r="E21" i="8"/>
  <c r="F20" i="8"/>
  <c r="E20" i="8"/>
  <c r="F19" i="8"/>
  <c r="E19" i="8"/>
  <c r="E17" i="8" s="1"/>
  <c r="F18" i="8"/>
  <c r="E18" i="8"/>
  <c r="H530" i="2"/>
  <c r="G530" i="2"/>
  <c r="G529" i="2" s="1"/>
  <c r="G528" i="2" s="1"/>
  <c r="G527" i="2" s="1"/>
  <c r="G526" i="2" s="1"/>
  <c r="F530" i="2"/>
  <c r="H525" i="2"/>
  <c r="H524" i="2" s="1"/>
  <c r="H523" i="2" s="1"/>
  <c r="H522" i="2" s="1"/>
  <c r="H521" i="2" s="1"/>
  <c r="H520" i="2" s="1"/>
  <c r="G525" i="2"/>
  <c r="G524" i="2" s="1"/>
  <c r="G523" i="2" s="1"/>
  <c r="G522" i="2" s="1"/>
  <c r="G521" i="2" s="1"/>
  <c r="G520" i="2" s="1"/>
  <c r="H519" i="2"/>
  <c r="H518" i="2" s="1"/>
  <c r="H517" i="2" s="1"/>
  <c r="H516" i="2" s="1"/>
  <c r="H515" i="2" s="1"/>
  <c r="G519" i="2"/>
  <c r="G518" i="2" s="1"/>
  <c r="G517" i="2" s="1"/>
  <c r="G516" i="2" s="1"/>
  <c r="G515" i="2" s="1"/>
  <c r="H514" i="2"/>
  <c r="H513" i="2" s="1"/>
  <c r="H512" i="2" s="1"/>
  <c r="H511" i="2" s="1"/>
  <c r="H510" i="2" s="1"/>
  <c r="G514" i="2"/>
  <c r="G513" i="2" s="1"/>
  <c r="G512" i="2" s="1"/>
  <c r="G511" i="2" s="1"/>
  <c r="G510" i="2" s="1"/>
  <c r="H508" i="2"/>
  <c r="H507" i="2" s="1"/>
  <c r="H506" i="2" s="1"/>
  <c r="G508" i="2"/>
  <c r="G507" i="2" s="1"/>
  <c r="G506" i="2" s="1"/>
  <c r="H505" i="2"/>
  <c r="G505" i="2"/>
  <c r="H504" i="2"/>
  <c r="G504" i="2"/>
  <c r="H503" i="2"/>
  <c r="G503" i="2"/>
  <c r="H501" i="2"/>
  <c r="G501" i="2"/>
  <c r="H500" i="2"/>
  <c r="G500" i="2"/>
  <c r="H498" i="2"/>
  <c r="H497" i="2" s="1"/>
  <c r="G498" i="2"/>
  <c r="G497" i="2" s="1"/>
  <c r="H493" i="2"/>
  <c r="G493" i="2"/>
  <c r="H492" i="2"/>
  <c r="G492" i="2"/>
  <c r="H490" i="2"/>
  <c r="G490" i="2"/>
  <c r="G488" i="2" s="1"/>
  <c r="H489" i="2"/>
  <c r="G489" i="2"/>
  <c r="H487" i="2"/>
  <c r="G487" i="2"/>
  <c r="H486" i="2"/>
  <c r="G486" i="2"/>
  <c r="H483" i="2"/>
  <c r="H482" i="2" s="1"/>
  <c r="G483" i="2"/>
  <c r="G482" i="2" s="1"/>
  <c r="H481" i="2"/>
  <c r="G481" i="2"/>
  <c r="H480" i="2"/>
  <c r="G480" i="2"/>
  <c r="H478" i="2"/>
  <c r="H477" i="2" s="1"/>
  <c r="G478" i="2"/>
  <c r="G477" i="2" s="1"/>
  <c r="H472" i="2"/>
  <c r="H471" i="2" s="1"/>
  <c r="G472" i="2"/>
  <c r="G471" i="2" s="1"/>
  <c r="G470" i="2" s="1"/>
  <c r="H469" i="2"/>
  <c r="H468" i="2" s="1"/>
  <c r="H467" i="2" s="1"/>
  <c r="G469" i="2"/>
  <c r="G468" i="2" s="1"/>
  <c r="G467" i="2" s="1"/>
  <c r="H464" i="2"/>
  <c r="H463" i="2" s="1"/>
  <c r="G464" i="2"/>
  <c r="G463" i="2" s="1"/>
  <c r="G462" i="2" s="1"/>
  <c r="H461" i="2"/>
  <c r="G461" i="2"/>
  <c r="G460" i="2" s="1"/>
  <c r="G459" i="2" s="1"/>
  <c r="G458" i="2" s="1"/>
  <c r="H457" i="2"/>
  <c r="G457" i="2"/>
  <c r="G456" i="2" s="1"/>
  <c r="G455" i="2" s="1"/>
  <c r="G454" i="2" s="1"/>
  <c r="H453" i="2"/>
  <c r="G453" i="2"/>
  <c r="G452" i="2" s="1"/>
  <c r="G451" i="2" s="1"/>
  <c r="G450" i="2" s="1"/>
  <c r="H449" i="2"/>
  <c r="G449" i="2"/>
  <c r="G448" i="2" s="1"/>
  <c r="G447" i="2" s="1"/>
  <c r="G446" i="2" s="1"/>
  <c r="H445" i="2"/>
  <c r="G445" i="2"/>
  <c r="G444" i="2" s="1"/>
  <c r="G443" i="2" s="1"/>
  <c r="H440" i="2"/>
  <c r="G440" i="2"/>
  <c r="G439" i="2" s="1"/>
  <c r="H438" i="2"/>
  <c r="G438" i="2"/>
  <c r="G437" i="2" s="1"/>
  <c r="H436" i="2"/>
  <c r="G436" i="2"/>
  <c r="G435" i="2" s="1"/>
  <c r="H434" i="2"/>
  <c r="G434" i="2"/>
  <c r="G433" i="2" s="1"/>
  <c r="H432" i="2"/>
  <c r="G432" i="2"/>
  <c r="G431" i="2" s="1"/>
  <c r="H430" i="2"/>
  <c r="G430" i="2"/>
  <c r="G429" i="2" s="1"/>
  <c r="H427" i="2"/>
  <c r="H426" i="2" s="1"/>
  <c r="G427" i="2"/>
  <c r="G426" i="2" s="1"/>
  <c r="H425" i="2"/>
  <c r="H424" i="2" s="1"/>
  <c r="G425" i="2"/>
  <c r="G424" i="2" s="1"/>
  <c r="H420" i="2"/>
  <c r="G420" i="2"/>
  <c r="H419" i="2"/>
  <c r="G419" i="2"/>
  <c r="G417" i="2" s="1"/>
  <c r="H418" i="2"/>
  <c r="G418" i="2"/>
  <c r="H416" i="2"/>
  <c r="G416" i="2"/>
  <c r="H415" i="2"/>
  <c r="G415" i="2"/>
  <c r="H414" i="2"/>
  <c r="G414" i="2"/>
  <c r="H409" i="2"/>
  <c r="G409" i="2"/>
  <c r="H408" i="2"/>
  <c r="G408" i="2"/>
  <c r="H407" i="2"/>
  <c r="G407" i="2"/>
  <c r="H406" i="2"/>
  <c r="G406" i="2"/>
  <c r="G405" i="2" s="1"/>
  <c r="H404" i="2"/>
  <c r="H403" i="2" s="1"/>
  <c r="G404" i="2"/>
  <c r="G403" i="2" s="1"/>
  <c r="H402" i="2"/>
  <c r="H401" i="2" s="1"/>
  <c r="G402" i="2"/>
  <c r="G401" i="2" s="1"/>
  <c r="H396" i="2"/>
  <c r="H395" i="2" s="1"/>
  <c r="G396" i="2"/>
  <c r="G395" i="2" s="1"/>
  <c r="H394" i="2"/>
  <c r="G394" i="2"/>
  <c r="H393" i="2"/>
  <c r="G393" i="2"/>
  <c r="H388" i="2"/>
  <c r="G388" i="2"/>
  <c r="G387" i="2" s="1"/>
  <c r="G386" i="2" s="1"/>
  <c r="H385" i="2"/>
  <c r="G385" i="2"/>
  <c r="G384" i="2" s="1"/>
  <c r="H383" i="2"/>
  <c r="G383" i="2"/>
  <c r="G382" i="2" s="1"/>
  <c r="H381" i="2"/>
  <c r="G381" i="2"/>
  <c r="G380" i="2" s="1"/>
  <c r="H377" i="2"/>
  <c r="H376" i="2" s="1"/>
  <c r="G377" i="2"/>
  <c r="G376" i="2" s="1"/>
  <c r="H375" i="2"/>
  <c r="H374" i="2" s="1"/>
  <c r="G375" i="2"/>
  <c r="G374" i="2" s="1"/>
  <c r="H372" i="2"/>
  <c r="G372" i="2"/>
  <c r="G371" i="2" s="1"/>
  <c r="G370" i="2" s="1"/>
  <c r="H367" i="2"/>
  <c r="H366" i="2" s="1"/>
  <c r="G367" i="2"/>
  <c r="G366" i="2" s="1"/>
  <c r="H365" i="2"/>
  <c r="G365" i="2"/>
  <c r="H364" i="2"/>
  <c r="G364" i="2"/>
  <c r="H360" i="2"/>
  <c r="G360" i="2"/>
  <c r="G359" i="2" s="1"/>
  <c r="H358" i="2"/>
  <c r="G358" i="2"/>
  <c r="H357" i="2"/>
  <c r="G357" i="2"/>
  <c r="H352" i="2"/>
  <c r="G352" i="2"/>
  <c r="G351" i="2" s="1"/>
  <c r="H350" i="2"/>
  <c r="G350" i="2"/>
  <c r="H349" i="2"/>
  <c r="G349" i="2"/>
  <c r="H346" i="2"/>
  <c r="G346" i="2"/>
  <c r="G345" i="2" s="1"/>
  <c r="H344" i="2"/>
  <c r="G344" i="2"/>
  <c r="H343" i="2"/>
  <c r="G343" i="2"/>
  <c r="H342" i="2"/>
  <c r="G342" i="2"/>
  <c r="H340" i="2"/>
  <c r="G340" i="2"/>
  <c r="H339" i="2"/>
  <c r="G339" i="2"/>
  <c r="H338" i="2"/>
  <c r="G338" i="2"/>
  <c r="H336" i="2"/>
  <c r="G336" i="2"/>
  <c r="H335" i="2"/>
  <c r="G335" i="2"/>
  <c r="H334" i="2"/>
  <c r="G334" i="2"/>
  <c r="H331" i="2"/>
  <c r="G331" i="2"/>
  <c r="H330" i="2"/>
  <c r="G330" i="2"/>
  <c r="H329" i="2"/>
  <c r="G329" i="2"/>
  <c r="H327" i="2"/>
  <c r="G327" i="2"/>
  <c r="H326" i="2"/>
  <c r="G326" i="2"/>
  <c r="H325" i="2"/>
  <c r="G325" i="2"/>
  <c r="H324" i="2"/>
  <c r="G324" i="2"/>
  <c r="H323" i="2"/>
  <c r="G323" i="2"/>
  <c r="H318" i="2"/>
  <c r="H317" i="2" s="1"/>
  <c r="G318" i="2"/>
  <c r="G317" i="2" s="1"/>
  <c r="H316" i="2"/>
  <c r="G316" i="2"/>
  <c r="H315" i="2"/>
  <c r="G315" i="2"/>
  <c r="H314" i="2"/>
  <c r="G314" i="2"/>
  <c r="H311" i="2"/>
  <c r="G311" i="2"/>
  <c r="H310" i="2"/>
  <c r="G310" i="2"/>
  <c r="H309" i="2"/>
  <c r="G309" i="2"/>
  <c r="H307" i="2"/>
  <c r="G307" i="2"/>
  <c r="H306" i="2"/>
  <c r="G306" i="2"/>
  <c r="H305" i="2"/>
  <c r="G305" i="2"/>
  <c r="H302" i="2"/>
  <c r="G302" i="2"/>
  <c r="H301" i="2"/>
  <c r="G301" i="2"/>
  <c r="H300" i="2"/>
  <c r="G300" i="2"/>
  <c r="H299" i="2"/>
  <c r="G299" i="2"/>
  <c r="H298" i="2"/>
  <c r="G298" i="2"/>
  <c r="H296" i="2"/>
  <c r="G296" i="2"/>
  <c r="H292" i="2"/>
  <c r="G292" i="2"/>
  <c r="G291" i="2" s="1"/>
  <c r="H290" i="2"/>
  <c r="G290" i="2"/>
  <c r="G289" i="2" s="1"/>
  <c r="H285" i="2"/>
  <c r="H284" i="2" s="1"/>
  <c r="H283" i="2" s="1"/>
  <c r="G285" i="2"/>
  <c r="G284" i="2" s="1"/>
  <c r="G283" i="2" s="1"/>
  <c r="G282" i="2" s="1"/>
  <c r="G281" i="2" s="1"/>
  <c r="H279" i="2"/>
  <c r="G279" i="2"/>
  <c r="G278" i="2" s="1"/>
  <c r="G277" i="2" s="1"/>
  <c r="G276" i="2" s="1"/>
  <c r="H275" i="2"/>
  <c r="G275" i="2"/>
  <c r="G274" i="2" s="1"/>
  <c r="G273" i="2" s="1"/>
  <c r="H272" i="2"/>
  <c r="H271" i="2" s="1"/>
  <c r="G272" i="2"/>
  <c r="G271" i="2" s="1"/>
  <c r="H270" i="2"/>
  <c r="G270" i="2"/>
  <c r="G269" i="2" s="1"/>
  <c r="H268" i="2"/>
  <c r="G268" i="2"/>
  <c r="G267" i="2" s="1"/>
  <c r="H266" i="2"/>
  <c r="G266" i="2"/>
  <c r="G265" i="2" s="1"/>
  <c r="H263" i="2"/>
  <c r="G263" i="2"/>
  <c r="G262" i="2" s="1"/>
  <c r="G261" i="2" s="1"/>
  <c r="G260" i="2" s="1"/>
  <c r="H259" i="2"/>
  <c r="H258" i="2" s="1"/>
  <c r="G259" i="2"/>
  <c r="G258" i="2" s="1"/>
  <c r="H257" i="2"/>
  <c r="H256" i="2" s="1"/>
  <c r="G257" i="2"/>
  <c r="G256" i="2" s="1"/>
  <c r="H255" i="2"/>
  <c r="G255" i="2"/>
  <c r="H254" i="2"/>
  <c r="G254" i="2"/>
  <c r="H250" i="2"/>
  <c r="H249" i="2" s="1"/>
  <c r="H248" i="2" s="1"/>
  <c r="H247" i="2" s="1"/>
  <c r="H246" i="2" s="1"/>
  <c r="G250" i="2"/>
  <c r="G249" i="2" s="1"/>
  <c r="G248" i="2" s="1"/>
  <c r="G247" i="2" s="1"/>
  <c r="G246" i="2" s="1"/>
  <c r="H245" i="2"/>
  <c r="H244" i="2" s="1"/>
  <c r="H243" i="2" s="1"/>
  <c r="I243" i="2" s="1"/>
  <c r="G245" i="2"/>
  <c r="G244" i="2" s="1"/>
  <c r="G243" i="2" s="1"/>
  <c r="H242" i="2"/>
  <c r="H241" i="2" s="1"/>
  <c r="H240" i="2" s="1"/>
  <c r="G242" i="2"/>
  <c r="G241" i="2" s="1"/>
  <c r="G240" i="2" s="1"/>
  <c r="H238" i="2"/>
  <c r="H237" i="2" s="1"/>
  <c r="G238" i="2"/>
  <c r="G237" i="2" s="1"/>
  <c r="H236" i="2"/>
  <c r="H235" i="2" s="1"/>
  <c r="G236" i="2"/>
  <c r="G235" i="2" s="1"/>
  <c r="H233" i="2"/>
  <c r="H232" i="2" s="1"/>
  <c r="H231" i="2" s="1"/>
  <c r="H230" i="2" s="1"/>
  <c r="G233" i="2"/>
  <c r="G232" i="2" s="1"/>
  <c r="G231" i="2" s="1"/>
  <c r="G230" i="2" s="1"/>
  <c r="H227" i="2"/>
  <c r="H226" i="2" s="1"/>
  <c r="H225" i="2" s="1"/>
  <c r="G227" i="2"/>
  <c r="G226" i="2" s="1"/>
  <c r="G225" i="2" s="1"/>
  <c r="H224" i="2"/>
  <c r="H223" i="2" s="1"/>
  <c r="G224" i="2"/>
  <c r="G223" i="2" s="1"/>
  <c r="H222" i="2"/>
  <c r="H221" i="2" s="1"/>
  <c r="G222" i="2"/>
  <c r="G221" i="2" s="1"/>
  <c r="H218" i="2"/>
  <c r="H217" i="2" s="1"/>
  <c r="G218" i="2"/>
  <c r="G217" i="2" s="1"/>
  <c r="G216" i="2" s="1"/>
  <c r="G215" i="2" s="1"/>
  <c r="H214" i="2"/>
  <c r="H213" i="2" s="1"/>
  <c r="H212" i="2" s="1"/>
  <c r="H211" i="2" s="1"/>
  <c r="G214" i="2"/>
  <c r="G213" i="2" s="1"/>
  <c r="G212" i="2" s="1"/>
  <c r="G211" i="2" s="1"/>
  <c r="H209" i="2"/>
  <c r="H208" i="2" s="1"/>
  <c r="G209" i="2"/>
  <c r="G208" i="2" s="1"/>
  <c r="H207" i="2"/>
  <c r="H206" i="2" s="1"/>
  <c r="G207" i="2"/>
  <c r="G206" i="2" s="1"/>
  <c r="H205" i="2"/>
  <c r="H204" i="2" s="1"/>
  <c r="G205" i="2"/>
  <c r="G204" i="2" s="1"/>
  <c r="H201" i="2"/>
  <c r="H200" i="2" s="1"/>
  <c r="G201" i="2"/>
  <c r="G200" i="2" s="1"/>
  <c r="G199" i="2" s="1"/>
  <c r="H198" i="2"/>
  <c r="H197" i="2" s="1"/>
  <c r="G198" i="2"/>
  <c r="G197" i="2" s="1"/>
  <c r="G196" i="2" s="1"/>
  <c r="H195" i="2"/>
  <c r="G195" i="2"/>
  <c r="G194" i="2" s="1"/>
  <c r="H193" i="2"/>
  <c r="G193" i="2"/>
  <c r="G192" i="2" s="1"/>
  <c r="H191" i="2"/>
  <c r="G191" i="2"/>
  <c r="G190" i="2" s="1"/>
  <c r="H189" i="2"/>
  <c r="H188" i="2" s="1"/>
  <c r="G189" i="2"/>
  <c r="G188" i="2" s="1"/>
  <c r="H184" i="2"/>
  <c r="H183" i="2" s="1"/>
  <c r="H182" i="2" s="1"/>
  <c r="H181" i="2" s="1"/>
  <c r="G184" i="2"/>
  <c r="G183" i="2" s="1"/>
  <c r="G182" i="2" s="1"/>
  <c r="G181" i="2" s="1"/>
  <c r="G180" i="2" s="1"/>
  <c r="H179" i="2"/>
  <c r="H178" i="2" s="1"/>
  <c r="G179" i="2"/>
  <c r="G178" i="2" s="1"/>
  <c r="G177" i="2" s="1"/>
  <c r="G176" i="2" s="1"/>
  <c r="H175" i="2"/>
  <c r="H174" i="2" s="1"/>
  <c r="G175" i="2"/>
  <c r="G174" i="2" s="1"/>
  <c r="H173" i="2"/>
  <c r="H172" i="2" s="1"/>
  <c r="G173" i="2"/>
  <c r="G172" i="2" s="1"/>
  <c r="H171" i="2"/>
  <c r="H170" i="2" s="1"/>
  <c r="G171" i="2"/>
  <c r="G170" i="2" s="1"/>
  <c r="H166" i="2"/>
  <c r="H165" i="2" s="1"/>
  <c r="H164" i="2" s="1"/>
  <c r="H163" i="2" s="1"/>
  <c r="G166" i="2"/>
  <c r="G165" i="2" s="1"/>
  <c r="G164" i="2" s="1"/>
  <c r="G163" i="2" s="1"/>
  <c r="G162" i="2" s="1"/>
  <c r="H160" i="2"/>
  <c r="G160" i="2"/>
  <c r="G159" i="2" s="1"/>
  <c r="H158" i="2"/>
  <c r="G158" i="2"/>
  <c r="G157" i="2" s="1"/>
  <c r="H157" i="2"/>
  <c r="H156" i="2"/>
  <c r="H155" i="2" s="1"/>
  <c r="G156" i="2"/>
  <c r="G155" i="2" s="1"/>
  <c r="H154" i="2"/>
  <c r="H153" i="2" s="1"/>
  <c r="G154" i="2"/>
  <c r="G153" i="2" s="1"/>
  <c r="H152" i="2"/>
  <c r="H151" i="2" s="1"/>
  <c r="G152" i="2"/>
  <c r="G151" i="2" s="1"/>
  <c r="H148" i="2"/>
  <c r="H147" i="2" s="1"/>
  <c r="G148" i="2"/>
  <c r="G147" i="2" s="1"/>
  <c r="H146" i="2"/>
  <c r="H145" i="2" s="1"/>
  <c r="G146" i="2"/>
  <c r="G145" i="2" s="1"/>
  <c r="H144" i="2"/>
  <c r="H143" i="2" s="1"/>
  <c r="G144" i="2"/>
  <c r="G143" i="2" s="1"/>
  <c r="H139" i="2"/>
  <c r="G139" i="2"/>
  <c r="H138" i="2"/>
  <c r="G138" i="2"/>
  <c r="H135" i="2"/>
  <c r="H134" i="2" s="1"/>
  <c r="G135" i="2"/>
  <c r="G134" i="2" s="1"/>
  <c r="H133" i="2"/>
  <c r="H132" i="2" s="1"/>
  <c r="G133" i="2"/>
  <c r="G132" i="2" s="1"/>
  <c r="H131" i="2"/>
  <c r="H130" i="2" s="1"/>
  <c r="G131" i="2"/>
  <c r="G130" i="2" s="1"/>
  <c r="H125" i="2"/>
  <c r="G125" i="2"/>
  <c r="G124" i="2" s="1"/>
  <c r="G123" i="2" s="1"/>
  <c r="H122" i="2"/>
  <c r="H121" i="2" s="1"/>
  <c r="G122" i="2"/>
  <c r="G121" i="2" s="1"/>
  <c r="H120" i="2"/>
  <c r="H119" i="2" s="1"/>
  <c r="G120" i="2"/>
  <c r="G119" i="2" s="1"/>
  <c r="H117" i="2"/>
  <c r="H116" i="2" s="1"/>
  <c r="H115" i="2" s="1"/>
  <c r="G117" i="2"/>
  <c r="G116" i="2" s="1"/>
  <c r="G115" i="2" s="1"/>
  <c r="H114" i="2"/>
  <c r="H113" i="2" s="1"/>
  <c r="G114" i="2"/>
  <c r="G113" i="2" s="1"/>
  <c r="H112" i="2"/>
  <c r="G112" i="2"/>
  <c r="H111" i="2"/>
  <c r="G111" i="2"/>
  <c r="H109" i="2"/>
  <c r="G109" i="2"/>
  <c r="G108" i="2" s="1"/>
  <c r="H106" i="2"/>
  <c r="G106" i="2"/>
  <c r="H105" i="2"/>
  <c r="G105" i="2"/>
  <c r="H102" i="2"/>
  <c r="H101" i="2" s="1"/>
  <c r="G102" i="2"/>
  <c r="G101" i="2" s="1"/>
  <c r="H100" i="2"/>
  <c r="H99" i="2" s="1"/>
  <c r="G100" i="2"/>
  <c r="G99" i="2" s="1"/>
  <c r="H97" i="2"/>
  <c r="G97" i="2"/>
  <c r="G96" i="2" s="1"/>
  <c r="H95" i="2"/>
  <c r="H94" i="2" s="1"/>
  <c r="G95" i="2"/>
  <c r="G94" i="2" s="1"/>
  <c r="H91" i="2"/>
  <c r="G91" i="2"/>
  <c r="H90" i="2"/>
  <c r="G90" i="2"/>
  <c r="H87" i="2"/>
  <c r="G87" i="2"/>
  <c r="G86" i="2" s="1"/>
  <c r="H86" i="2"/>
  <c r="H85" i="2"/>
  <c r="H84" i="2" s="1"/>
  <c r="G85" i="2"/>
  <c r="G84" i="2" s="1"/>
  <c r="H83" i="2"/>
  <c r="H82" i="2" s="1"/>
  <c r="G83" i="2"/>
  <c r="G82" i="2" s="1"/>
  <c r="H81" i="2"/>
  <c r="H80" i="2" s="1"/>
  <c r="G81" i="2"/>
  <c r="G80" i="2" s="1"/>
  <c r="H79" i="2"/>
  <c r="H78" i="2" s="1"/>
  <c r="G79" i="2"/>
  <c r="G78" i="2" s="1"/>
  <c r="H77" i="2"/>
  <c r="H76" i="2" s="1"/>
  <c r="G77" i="2"/>
  <c r="G76" i="2" s="1"/>
  <c r="H73" i="2"/>
  <c r="G73" i="2"/>
  <c r="H72" i="2"/>
  <c r="G72" i="2"/>
  <c r="H70" i="2"/>
  <c r="H69" i="2" s="1"/>
  <c r="G70" i="2"/>
  <c r="G69" i="2" s="1"/>
  <c r="H66" i="2"/>
  <c r="G66" i="2"/>
  <c r="G65" i="2" s="1"/>
  <c r="G64" i="2" s="1"/>
  <c r="G63" i="2" s="1"/>
  <c r="H61" i="2"/>
  <c r="H60" i="2" s="1"/>
  <c r="G61" i="2"/>
  <c r="G60" i="2" s="1"/>
  <c r="G59" i="2" s="1"/>
  <c r="G58" i="2" s="1"/>
  <c r="H57" i="2"/>
  <c r="G57" i="2"/>
  <c r="H56" i="2"/>
  <c r="G56" i="2"/>
  <c r="H52" i="2"/>
  <c r="H51" i="2" s="1"/>
  <c r="G52" i="2"/>
  <c r="G51" i="2" s="1"/>
  <c r="H50" i="2"/>
  <c r="G50" i="2"/>
  <c r="H49" i="2"/>
  <c r="G49" i="2"/>
  <c r="H45" i="2"/>
  <c r="H44" i="2" s="1"/>
  <c r="G45" i="2"/>
  <c r="G44" i="2" s="1"/>
  <c r="G43" i="2" s="1"/>
  <c r="G42" i="2" s="1"/>
  <c r="G41" i="2" s="1"/>
  <c r="H40" i="2"/>
  <c r="G40" i="2"/>
  <c r="H39" i="2"/>
  <c r="G39" i="2"/>
  <c r="H38" i="2"/>
  <c r="G38" i="2"/>
  <c r="H37" i="2"/>
  <c r="G37" i="2"/>
  <c r="H32" i="2"/>
  <c r="H31" i="2" s="1"/>
  <c r="G32" i="2"/>
  <c r="G31" i="2" s="1"/>
  <c r="H30" i="2"/>
  <c r="G30" i="2"/>
  <c r="H29" i="2"/>
  <c r="G29" i="2"/>
  <c r="H25" i="2"/>
  <c r="G25" i="2"/>
  <c r="G24" i="2" s="1"/>
  <c r="G23" i="2" s="1"/>
  <c r="G22" i="2" s="1"/>
  <c r="G21" i="2" s="1"/>
  <c r="H405" i="2" l="1"/>
  <c r="H348" i="2"/>
  <c r="I191" i="2"/>
  <c r="I195" i="2"/>
  <c r="I290" i="2"/>
  <c r="I296" i="2"/>
  <c r="I299" i="2"/>
  <c r="I301" i="2"/>
  <c r="H304" i="2"/>
  <c r="H308" i="2"/>
  <c r="H313" i="2"/>
  <c r="I344" i="2"/>
  <c r="H392" i="2"/>
  <c r="G466" i="2"/>
  <c r="H71" i="2"/>
  <c r="H68" i="2" s="1"/>
  <c r="H67" i="2" s="1"/>
  <c r="G297" i="2"/>
  <c r="G363" i="2"/>
  <c r="G362" i="2" s="1"/>
  <c r="G361" i="2" s="1"/>
  <c r="H485" i="2"/>
  <c r="H491" i="2"/>
  <c r="G239" i="2"/>
  <c r="I254" i="2"/>
  <c r="I217" i="2"/>
  <c r="G423" i="2"/>
  <c r="G422" i="2" s="1"/>
  <c r="G421" i="2" s="1"/>
  <c r="I263" i="2"/>
  <c r="I416" i="2"/>
  <c r="G428" i="2"/>
  <c r="G36" i="2"/>
  <c r="G35" i="2" s="1"/>
  <c r="G34" i="2" s="1"/>
  <c r="G33" i="2" s="1"/>
  <c r="I49" i="2"/>
  <c r="I73" i="2"/>
  <c r="G104" i="2"/>
  <c r="G103" i="2" s="1"/>
  <c r="G110" i="2"/>
  <c r="I125" i="2"/>
  <c r="G137" i="2"/>
  <c r="G136" i="2" s="1"/>
  <c r="I204" i="2"/>
  <c r="I292" i="2"/>
  <c r="I298" i="2"/>
  <c r="I300" i="2"/>
  <c r="I302" i="2"/>
  <c r="I388" i="2"/>
  <c r="H499" i="2"/>
  <c r="H502" i="2"/>
  <c r="I29" i="2"/>
  <c r="H118" i="2"/>
  <c r="I206" i="2"/>
  <c r="H220" i="2"/>
  <c r="H219" i="2" s="1"/>
  <c r="I426" i="2"/>
  <c r="G71" i="2"/>
  <c r="G68" i="2" s="1"/>
  <c r="G67" i="2" s="1"/>
  <c r="G313" i="2"/>
  <c r="G312" i="2" s="1"/>
  <c r="G295" i="2" s="1"/>
  <c r="G294" i="2" s="1"/>
  <c r="G341" i="2"/>
  <c r="G356" i="2"/>
  <c r="G479" i="2"/>
  <c r="G476" i="2" s="1"/>
  <c r="G502" i="2"/>
  <c r="G373" i="2"/>
  <c r="G369" i="2" s="1"/>
  <c r="I208" i="2"/>
  <c r="G288" i="2"/>
  <c r="G287" i="2" s="1"/>
  <c r="G286" i="2" s="1"/>
  <c r="G280" i="2" s="1"/>
  <c r="H75" i="2"/>
  <c r="G379" i="2"/>
  <c r="G378" i="2" s="1"/>
  <c r="G48" i="2"/>
  <c r="G47" i="2" s="1"/>
  <c r="H104" i="2"/>
  <c r="H103" i="2" s="1"/>
  <c r="G253" i="2"/>
  <c r="G252" i="2" s="1"/>
  <c r="H289" i="2"/>
  <c r="I289" i="2" s="1"/>
  <c r="H291" i="2"/>
  <c r="I291" i="2" s="1"/>
  <c r="G304" i="2"/>
  <c r="H488" i="2"/>
  <c r="I488" i="2" s="1"/>
  <c r="G491" i="2"/>
  <c r="G499" i="2"/>
  <c r="G496" i="2" s="1"/>
  <c r="H509" i="2"/>
  <c r="H484" i="2"/>
  <c r="I44" i="2"/>
  <c r="I69" i="2"/>
  <c r="H98" i="2"/>
  <c r="I113" i="2"/>
  <c r="I121" i="2"/>
  <c r="I160" i="2"/>
  <c r="I256" i="2"/>
  <c r="I258" i="2"/>
  <c r="I376" i="2"/>
  <c r="I25" i="2"/>
  <c r="I38" i="2"/>
  <c r="I40" i="2"/>
  <c r="I138" i="2"/>
  <c r="I178" i="2"/>
  <c r="I193" i="2"/>
  <c r="G203" i="2"/>
  <c r="G202" i="2" s="1"/>
  <c r="G308" i="2"/>
  <c r="G328" i="2"/>
  <c r="G337" i="2"/>
  <c r="G348" i="2"/>
  <c r="G347" i="2" s="1"/>
  <c r="H363" i="2"/>
  <c r="G413" i="2"/>
  <c r="G412" i="2" s="1"/>
  <c r="G411" i="2" s="1"/>
  <c r="G410" i="2" s="1"/>
  <c r="H479" i="2"/>
  <c r="H476" i="2" s="1"/>
  <c r="G485" i="2"/>
  <c r="G484" i="2" s="1"/>
  <c r="G475" i="2" s="1"/>
  <c r="G98" i="2"/>
  <c r="G442" i="2"/>
  <c r="G509" i="2"/>
  <c r="G220" i="2"/>
  <c r="G219" i="2" s="1"/>
  <c r="G210" i="2" s="1"/>
  <c r="H234" i="2"/>
  <c r="H239" i="2"/>
  <c r="I239" i="2" s="1"/>
  <c r="H36" i="2"/>
  <c r="I30" i="2"/>
  <c r="I148" i="2"/>
  <c r="I338" i="2"/>
  <c r="H337" i="2"/>
  <c r="I337" i="2" s="1"/>
  <c r="I352" i="2"/>
  <c r="H351" i="2"/>
  <c r="I351" i="2" s="1"/>
  <c r="I403" i="2"/>
  <c r="H24" i="2"/>
  <c r="G28" i="2"/>
  <c r="G27" i="2" s="1"/>
  <c r="G26" i="2" s="1"/>
  <c r="I37" i="2"/>
  <c r="I39" i="2"/>
  <c r="H43" i="2"/>
  <c r="I45" i="2"/>
  <c r="I50" i="2"/>
  <c r="I70" i="2"/>
  <c r="I72" i="2"/>
  <c r="G89" i="2"/>
  <c r="G88" i="2" s="1"/>
  <c r="I114" i="2"/>
  <c r="I122" i="2"/>
  <c r="H124" i="2"/>
  <c r="G129" i="2"/>
  <c r="G128" i="2" s="1"/>
  <c r="G127" i="2" s="1"/>
  <c r="H137" i="2"/>
  <c r="I139" i="2"/>
  <c r="H159" i="2"/>
  <c r="I159" i="2" s="1"/>
  <c r="I175" i="2"/>
  <c r="H177" i="2"/>
  <c r="I179" i="2"/>
  <c r="H190" i="2"/>
  <c r="I190" i="2" s="1"/>
  <c r="H192" i="2"/>
  <c r="I192" i="2" s="1"/>
  <c r="H194" i="2"/>
  <c r="I194" i="2" s="1"/>
  <c r="I201" i="2"/>
  <c r="H203" i="2"/>
  <c r="I205" i="2"/>
  <c r="I207" i="2"/>
  <c r="I209" i="2"/>
  <c r="H216" i="2"/>
  <c r="I216" i="2" s="1"/>
  <c r="I218" i="2"/>
  <c r="G234" i="2"/>
  <c r="H253" i="2"/>
  <c r="H252" i="2" s="1"/>
  <c r="I255" i="2"/>
  <c r="I257" i="2"/>
  <c r="I259" i="2"/>
  <c r="H262" i="2"/>
  <c r="I330" i="2"/>
  <c r="I336" i="2"/>
  <c r="I350" i="2"/>
  <c r="I383" i="2"/>
  <c r="H382" i="2"/>
  <c r="I382" i="2" s="1"/>
  <c r="H387" i="2"/>
  <c r="I387" i="2" s="1"/>
  <c r="G392" i="2"/>
  <c r="G391" i="2" s="1"/>
  <c r="G390" i="2" s="1"/>
  <c r="G389" i="2" s="1"/>
  <c r="I418" i="2"/>
  <c r="H417" i="2"/>
  <c r="I417" i="2" s="1"/>
  <c r="I420" i="2"/>
  <c r="I432" i="2"/>
  <c r="H431" i="2"/>
  <c r="I431" i="2" s="1"/>
  <c r="I440" i="2"/>
  <c r="H439" i="2"/>
  <c r="I439" i="2" s="1"/>
  <c r="I449" i="2"/>
  <c r="H448" i="2"/>
  <c r="I457" i="2"/>
  <c r="H456" i="2"/>
  <c r="I31" i="2"/>
  <c r="I145" i="2"/>
  <c r="I147" i="2"/>
  <c r="I346" i="2"/>
  <c r="H345" i="2"/>
  <c r="I345" i="2" s="1"/>
  <c r="I381" i="2"/>
  <c r="H380" i="2"/>
  <c r="I414" i="2"/>
  <c r="H413" i="2"/>
  <c r="I430" i="2"/>
  <c r="H429" i="2"/>
  <c r="I438" i="2"/>
  <c r="H437" i="2"/>
  <c r="I437" i="2" s="1"/>
  <c r="I463" i="2"/>
  <c r="H462" i="2"/>
  <c r="I462" i="2" s="1"/>
  <c r="I342" i="2"/>
  <c r="H341" i="2"/>
  <c r="I357" i="2"/>
  <c r="H356" i="2"/>
  <c r="I374" i="2"/>
  <c r="H373" i="2"/>
  <c r="I424" i="2"/>
  <c r="H423" i="2"/>
  <c r="I436" i="2"/>
  <c r="H435" i="2"/>
  <c r="I435" i="2" s="1"/>
  <c r="I445" i="2"/>
  <c r="H444" i="2"/>
  <c r="I453" i="2"/>
  <c r="H452" i="2"/>
  <c r="I461" i="2"/>
  <c r="H460" i="2"/>
  <c r="H28" i="2"/>
  <c r="H27" i="2" s="1"/>
  <c r="I32" i="2"/>
  <c r="I146" i="2"/>
  <c r="I271" i="2"/>
  <c r="H297" i="2"/>
  <c r="I297" i="2" s="1"/>
  <c r="G333" i="2"/>
  <c r="I340" i="2"/>
  <c r="I372" i="2"/>
  <c r="H371" i="2"/>
  <c r="I371" i="2" s="1"/>
  <c r="I385" i="2"/>
  <c r="H384" i="2"/>
  <c r="I384" i="2" s="1"/>
  <c r="I394" i="2"/>
  <c r="I434" i="2"/>
  <c r="H433" i="2"/>
  <c r="I433" i="2" s="1"/>
  <c r="I530" i="2"/>
  <c r="H529" i="2"/>
  <c r="I272" i="2"/>
  <c r="G322" i="2"/>
  <c r="I331" i="2"/>
  <c r="I335" i="2"/>
  <c r="I339" i="2"/>
  <c r="I343" i="2"/>
  <c r="I349" i="2"/>
  <c r="I358" i="2"/>
  <c r="I375" i="2"/>
  <c r="I377" i="2"/>
  <c r="I393" i="2"/>
  <c r="I402" i="2"/>
  <c r="I404" i="2"/>
  <c r="I415" i="2"/>
  <c r="I419" i="2"/>
  <c r="I425" i="2"/>
  <c r="I427" i="2"/>
  <c r="I464" i="2"/>
  <c r="H65" i="2"/>
  <c r="I66" i="2"/>
  <c r="H169" i="2"/>
  <c r="I174" i="2"/>
  <c r="H199" i="2"/>
  <c r="I199" i="2" s="1"/>
  <c r="I200" i="2"/>
  <c r="H269" i="2"/>
  <c r="I269" i="2" s="1"/>
  <c r="I270" i="2"/>
  <c r="H274" i="2"/>
  <c r="I275" i="2"/>
  <c r="H328" i="2"/>
  <c r="I328" i="2" s="1"/>
  <c r="I329" i="2"/>
  <c r="H333" i="2"/>
  <c r="I334" i="2"/>
  <c r="H359" i="2"/>
  <c r="I359" i="2" s="1"/>
  <c r="I360" i="2"/>
  <c r="H400" i="2"/>
  <c r="I401" i="2"/>
  <c r="I51" i="2"/>
  <c r="I52" i="2"/>
  <c r="H55" i="2"/>
  <c r="I56" i="2"/>
  <c r="I57" i="2"/>
  <c r="H59" i="2"/>
  <c r="I60" i="2"/>
  <c r="I61" i="2"/>
  <c r="I76" i="2"/>
  <c r="I77" i="2"/>
  <c r="I78" i="2"/>
  <c r="I79" i="2"/>
  <c r="I80" i="2"/>
  <c r="I81" i="2"/>
  <c r="I82" i="2"/>
  <c r="I83" i="2"/>
  <c r="I84" i="2"/>
  <c r="I85" i="2"/>
  <c r="I86" i="2"/>
  <c r="I87" i="2"/>
  <c r="I90" i="2"/>
  <c r="I91" i="2"/>
  <c r="I94" i="2"/>
  <c r="I95" i="2"/>
  <c r="H96" i="2"/>
  <c r="I96" i="2" s="1"/>
  <c r="I97" i="2"/>
  <c r="I98" i="2"/>
  <c r="I99" i="2"/>
  <c r="I100" i="2"/>
  <c r="I101" i="2"/>
  <c r="I102" i="2"/>
  <c r="I105" i="2"/>
  <c r="I106" i="2"/>
  <c r="H108" i="2"/>
  <c r="I108" i="2" s="1"/>
  <c r="I109" i="2"/>
  <c r="I111" i="2"/>
  <c r="I112" i="2"/>
  <c r="I115" i="2"/>
  <c r="I116" i="2"/>
  <c r="I117" i="2"/>
  <c r="I119" i="2"/>
  <c r="I120" i="2"/>
  <c r="H129" i="2"/>
  <c r="I130" i="2"/>
  <c r="I131" i="2"/>
  <c r="I132" i="2"/>
  <c r="I133" i="2"/>
  <c r="I134" i="2"/>
  <c r="I135" i="2"/>
  <c r="H142" i="2"/>
  <c r="I143" i="2"/>
  <c r="I144" i="2"/>
  <c r="I151" i="2"/>
  <c r="I152" i="2"/>
  <c r="I153" i="2"/>
  <c r="I154" i="2"/>
  <c r="I155" i="2"/>
  <c r="I156" i="2"/>
  <c r="I157" i="2"/>
  <c r="I158" i="2"/>
  <c r="H162" i="2"/>
  <c r="I162" i="2" s="1"/>
  <c r="I163" i="2"/>
  <c r="I164" i="2"/>
  <c r="I165" i="2"/>
  <c r="I166" i="2"/>
  <c r="I170" i="2"/>
  <c r="I171" i="2"/>
  <c r="I172" i="2"/>
  <c r="I173" i="2"/>
  <c r="H180" i="2"/>
  <c r="I180" i="2" s="1"/>
  <c r="I181" i="2"/>
  <c r="I182" i="2"/>
  <c r="I183" i="2"/>
  <c r="I184" i="2"/>
  <c r="I188" i="2"/>
  <c r="I189" i="2"/>
  <c r="H196" i="2"/>
  <c r="I196" i="2" s="1"/>
  <c r="I197" i="2"/>
  <c r="I198" i="2"/>
  <c r="I211" i="2"/>
  <c r="I212" i="2"/>
  <c r="I213" i="2"/>
  <c r="I214" i="2"/>
  <c r="I221" i="2"/>
  <c r="I222" i="2"/>
  <c r="I223" i="2"/>
  <c r="I224" i="2"/>
  <c r="I225" i="2"/>
  <c r="I226" i="2"/>
  <c r="I227" i="2"/>
  <c r="I230" i="2"/>
  <c r="I231" i="2"/>
  <c r="I232" i="2"/>
  <c r="I233" i="2"/>
  <c r="I235" i="2"/>
  <c r="I236" i="2"/>
  <c r="I237" i="2"/>
  <c r="I238" i="2"/>
  <c r="I240" i="2"/>
  <c r="I241" i="2"/>
  <c r="I242" i="2"/>
  <c r="I244" i="2"/>
  <c r="I245" i="2"/>
  <c r="I246" i="2"/>
  <c r="I247" i="2"/>
  <c r="I248" i="2"/>
  <c r="I249" i="2"/>
  <c r="I250" i="2"/>
  <c r="H265" i="2"/>
  <c r="I266" i="2"/>
  <c r="H267" i="2"/>
  <c r="I267" i="2" s="1"/>
  <c r="I268" i="2"/>
  <c r="H278" i="2"/>
  <c r="I279" i="2"/>
  <c r="H282" i="2"/>
  <c r="I283" i="2"/>
  <c r="I284" i="2"/>
  <c r="I285" i="2"/>
  <c r="H303" i="2"/>
  <c r="I305" i="2"/>
  <c r="I306" i="2"/>
  <c r="I307" i="2"/>
  <c r="I308" i="2"/>
  <c r="I309" i="2"/>
  <c r="I310" i="2"/>
  <c r="I311" i="2"/>
  <c r="H312" i="2"/>
  <c r="I312" i="2" s="1"/>
  <c r="I313" i="2"/>
  <c r="I314" i="2"/>
  <c r="I315" i="2"/>
  <c r="I316" i="2"/>
  <c r="I317" i="2"/>
  <c r="I318" i="2"/>
  <c r="H322" i="2"/>
  <c r="I323" i="2"/>
  <c r="I324" i="2"/>
  <c r="I325" i="2"/>
  <c r="I326" i="2"/>
  <c r="I327" i="2"/>
  <c r="I364" i="2"/>
  <c r="I365" i="2"/>
  <c r="I366" i="2"/>
  <c r="I367" i="2"/>
  <c r="H391" i="2"/>
  <c r="I395" i="2"/>
  <c r="I396" i="2"/>
  <c r="I405" i="2"/>
  <c r="I406" i="2"/>
  <c r="I407" i="2"/>
  <c r="I408" i="2"/>
  <c r="I409" i="2"/>
  <c r="I467" i="2"/>
  <c r="I468" i="2"/>
  <c r="I469" i="2"/>
  <c r="H470" i="2"/>
  <c r="I471" i="2"/>
  <c r="I472" i="2"/>
  <c r="I477" i="2"/>
  <c r="I478" i="2"/>
  <c r="I479" i="2"/>
  <c r="I480" i="2"/>
  <c r="I481" i="2"/>
  <c r="I482" i="2"/>
  <c r="I483" i="2"/>
  <c r="I486" i="2"/>
  <c r="I487" i="2"/>
  <c r="I489" i="2"/>
  <c r="I490" i="2"/>
  <c r="I492" i="2"/>
  <c r="I493" i="2"/>
  <c r="I497" i="2"/>
  <c r="I498" i="2"/>
  <c r="I500" i="2"/>
  <c r="I501" i="2"/>
  <c r="I502" i="2"/>
  <c r="I503" i="2"/>
  <c r="I504" i="2"/>
  <c r="I505" i="2"/>
  <c r="I506" i="2"/>
  <c r="I507" i="2"/>
  <c r="I508" i="2"/>
  <c r="I510" i="2"/>
  <c r="I511" i="2"/>
  <c r="I512" i="2"/>
  <c r="I513" i="2"/>
  <c r="I514" i="2"/>
  <c r="I515" i="2"/>
  <c r="I516" i="2"/>
  <c r="I517" i="2"/>
  <c r="I518" i="2"/>
  <c r="I519" i="2"/>
  <c r="I520" i="2"/>
  <c r="I521" i="2"/>
  <c r="I522" i="2"/>
  <c r="I523" i="2"/>
  <c r="I524" i="2"/>
  <c r="I525" i="2"/>
  <c r="G264" i="2"/>
  <c r="J122" i="3"/>
  <c r="I116" i="3"/>
  <c r="I389" i="3"/>
  <c r="J390" i="3"/>
  <c r="I489" i="3"/>
  <c r="J490" i="3"/>
  <c r="J292" i="3"/>
  <c r="I291" i="3"/>
  <c r="G93" i="2"/>
  <c r="G92" i="2" s="1"/>
  <c r="G169" i="2"/>
  <c r="G168" i="2" s="1"/>
  <c r="G167" i="2" s="1"/>
  <c r="G187" i="2"/>
  <c r="G186" i="2" s="1"/>
  <c r="G185" i="2" s="1"/>
  <c r="J354" i="3"/>
  <c r="I353" i="3"/>
  <c r="G150" i="2"/>
  <c r="G149" i="2" s="1"/>
  <c r="G142" i="2"/>
  <c r="G141" i="2" s="1"/>
  <c r="G140" i="2" s="1"/>
  <c r="G107" i="2"/>
  <c r="G118" i="2"/>
  <c r="G400" i="2"/>
  <c r="G399" i="2" s="1"/>
  <c r="G398" i="2" s="1"/>
  <c r="G397" i="2" s="1"/>
  <c r="G355" i="2"/>
  <c r="G354" i="2" s="1"/>
  <c r="G353" i="2" s="1"/>
  <c r="G55" i="2"/>
  <c r="G54" i="2" s="1"/>
  <c r="G53" i="2" s="1"/>
  <c r="H89" i="2"/>
  <c r="G75" i="2"/>
  <c r="G74" i="2" s="1"/>
  <c r="H110" i="2"/>
  <c r="H48" i="2"/>
  <c r="G18" i="8"/>
  <c r="G19" i="8"/>
  <c r="G20" i="8"/>
  <c r="G21" i="8"/>
  <c r="G22" i="8"/>
  <c r="G23" i="8"/>
  <c r="G24" i="8"/>
  <c r="G25" i="8"/>
  <c r="G26" i="8"/>
  <c r="G31" i="8"/>
  <c r="G32" i="8"/>
  <c r="G33" i="8"/>
  <c r="G34" i="8"/>
  <c r="G35" i="8"/>
  <c r="G36" i="8"/>
  <c r="G37" i="8"/>
  <c r="G38" i="8"/>
  <c r="G39" i="8"/>
  <c r="G40" i="8"/>
  <c r="G41" i="8"/>
  <c r="G42" i="8"/>
  <c r="G43" i="8"/>
  <c r="F193" i="2"/>
  <c r="F192" i="2" s="1"/>
  <c r="F195" i="2"/>
  <c r="F194" i="2" s="1"/>
  <c r="G153" i="3"/>
  <c r="G155" i="3"/>
  <c r="I219" i="2" l="1"/>
  <c r="I491" i="2"/>
  <c r="I234" i="2"/>
  <c r="I363" i="2"/>
  <c r="I110" i="2"/>
  <c r="I118" i="2"/>
  <c r="G229" i="2"/>
  <c r="H362" i="2"/>
  <c r="H361" i="2" s="1"/>
  <c r="I361" i="2" s="1"/>
  <c r="I509" i="2"/>
  <c r="G465" i="2"/>
  <c r="G368" i="2"/>
  <c r="I103" i="2"/>
  <c r="I356" i="2"/>
  <c r="I499" i="2"/>
  <c r="I485" i="2"/>
  <c r="H496" i="2"/>
  <c r="H495" i="2" s="1"/>
  <c r="H494" i="2" s="1"/>
  <c r="I392" i="2"/>
  <c r="I348" i="2"/>
  <c r="I71" i="2"/>
  <c r="G303" i="2"/>
  <c r="I303" i="2" s="1"/>
  <c r="H150" i="2"/>
  <c r="H149" i="2" s="1"/>
  <c r="I149" i="2" s="1"/>
  <c r="H370" i="2"/>
  <c r="H369" i="2" s="1"/>
  <c r="I341" i="2"/>
  <c r="H288" i="2"/>
  <c r="I288" i="2" s="1"/>
  <c r="I484" i="2"/>
  <c r="G495" i="2"/>
  <c r="G494" i="2" s="1"/>
  <c r="H475" i="2"/>
  <c r="I476" i="2"/>
  <c r="H386" i="2"/>
  <c r="I304" i="2"/>
  <c r="H215" i="2"/>
  <c r="G332" i="2"/>
  <c r="I68" i="2"/>
  <c r="H229" i="2"/>
  <c r="G46" i="2"/>
  <c r="G251" i="2"/>
  <c r="G228" i="2" s="1"/>
  <c r="I104" i="2"/>
  <c r="I253" i="2"/>
  <c r="I67" i="2"/>
  <c r="G321" i="2"/>
  <c r="G320" i="2" s="1"/>
  <c r="G319" i="2" s="1"/>
  <c r="G293" i="2" s="1"/>
  <c r="I28" i="2"/>
  <c r="I373" i="2"/>
  <c r="G62" i="2"/>
  <c r="I475" i="2"/>
  <c r="I322" i="2"/>
  <c r="I460" i="2"/>
  <c r="H459" i="2"/>
  <c r="I444" i="2"/>
  <c r="H443" i="2"/>
  <c r="I423" i="2"/>
  <c r="I456" i="2"/>
  <c r="H455" i="2"/>
  <c r="H347" i="2"/>
  <c r="I347" i="2" s="1"/>
  <c r="I203" i="2"/>
  <c r="H202" i="2"/>
  <c r="I202" i="2" s="1"/>
  <c r="I124" i="2"/>
  <c r="H123" i="2"/>
  <c r="I123" i="2" s="1"/>
  <c r="H107" i="2"/>
  <c r="I107" i="2" s="1"/>
  <c r="H295" i="2"/>
  <c r="H294" i="2" s="1"/>
  <c r="I294" i="2" s="1"/>
  <c r="I220" i="2"/>
  <c r="I529" i="2"/>
  <c r="H528" i="2"/>
  <c r="I429" i="2"/>
  <c r="H428" i="2"/>
  <c r="I428" i="2" s="1"/>
  <c r="I380" i="2"/>
  <c r="H379" i="2"/>
  <c r="I379" i="2" s="1"/>
  <c r="I262" i="2"/>
  <c r="H261" i="2"/>
  <c r="I43" i="2"/>
  <c r="H42" i="2"/>
  <c r="I24" i="2"/>
  <c r="H23" i="2"/>
  <c r="H187" i="2"/>
  <c r="I452" i="2"/>
  <c r="H451" i="2"/>
  <c r="I448" i="2"/>
  <c r="H447" i="2"/>
  <c r="I177" i="2"/>
  <c r="H176" i="2"/>
  <c r="I176" i="2" s="1"/>
  <c r="I137" i="2"/>
  <c r="H136" i="2"/>
  <c r="I136" i="2" s="1"/>
  <c r="I36" i="2"/>
  <c r="H35" i="2"/>
  <c r="I413" i="2"/>
  <c r="H412" i="2"/>
  <c r="H47" i="2"/>
  <c r="I48" i="2"/>
  <c r="I470" i="2"/>
  <c r="H466" i="2"/>
  <c r="H281" i="2"/>
  <c r="I282" i="2"/>
  <c r="H277" i="2"/>
  <c r="I278" i="2"/>
  <c r="H264" i="2"/>
  <c r="I264" i="2" s="1"/>
  <c r="I265" i="2"/>
  <c r="I129" i="2"/>
  <c r="H58" i="2"/>
  <c r="I58" i="2" s="1"/>
  <c r="I59" i="2"/>
  <c r="H399" i="2"/>
  <c r="I400" i="2"/>
  <c r="H332" i="2"/>
  <c r="H321" i="2" s="1"/>
  <c r="I333" i="2"/>
  <c r="H273" i="2"/>
  <c r="I273" i="2" s="1"/>
  <c r="I274" i="2"/>
  <c r="I252" i="2"/>
  <c r="H168" i="2"/>
  <c r="I169" i="2"/>
  <c r="H88" i="2"/>
  <c r="I89" i="2"/>
  <c r="H355" i="2"/>
  <c r="H93" i="2"/>
  <c r="G161" i="2"/>
  <c r="H390" i="2"/>
  <c r="I391" i="2"/>
  <c r="H141" i="2"/>
  <c r="I142" i="2"/>
  <c r="I75" i="2"/>
  <c r="H54" i="2"/>
  <c r="I55" i="2"/>
  <c r="H26" i="2"/>
  <c r="I26" i="2" s="1"/>
  <c r="I27" i="2"/>
  <c r="H64" i="2"/>
  <c r="I65" i="2"/>
  <c r="I286" i="3"/>
  <c r="J286" i="3" s="1"/>
  <c r="J291" i="3"/>
  <c r="J116" i="3"/>
  <c r="J489" i="3"/>
  <c r="I488" i="3"/>
  <c r="J389" i="3"/>
  <c r="I388" i="3"/>
  <c r="J353" i="3"/>
  <c r="I352" i="3"/>
  <c r="F30" i="8"/>
  <c r="G126" i="2"/>
  <c r="F416" i="2"/>
  <c r="G514" i="3"/>
  <c r="I370" i="2" l="1"/>
  <c r="H378" i="2"/>
  <c r="I378" i="2" s="1"/>
  <c r="I362" i="2"/>
  <c r="I494" i="2"/>
  <c r="I150" i="2"/>
  <c r="I386" i="2"/>
  <c r="I229" i="2"/>
  <c r="H287" i="2"/>
  <c r="G441" i="2"/>
  <c r="I495" i="2"/>
  <c r="I496" i="2"/>
  <c r="I215" i="2"/>
  <c r="H210" i="2"/>
  <c r="I210" i="2" s="1"/>
  <c r="H128" i="2"/>
  <c r="H127" i="2" s="1"/>
  <c r="H422" i="2"/>
  <c r="I422" i="2" s="1"/>
  <c r="G20" i="2"/>
  <c r="G531" i="2" s="1"/>
  <c r="I35" i="2"/>
  <c r="H34" i="2"/>
  <c r="I451" i="2"/>
  <c r="H450" i="2"/>
  <c r="I450" i="2" s="1"/>
  <c r="I295" i="2"/>
  <c r="I459" i="2"/>
  <c r="H458" i="2"/>
  <c r="I458" i="2" s="1"/>
  <c r="I412" i="2"/>
  <c r="H411" i="2"/>
  <c r="I447" i="2"/>
  <c r="H446" i="2"/>
  <c r="I446" i="2" s="1"/>
  <c r="I187" i="2"/>
  <c r="H186" i="2"/>
  <c r="I42" i="2"/>
  <c r="H41" i="2"/>
  <c r="I41" i="2" s="1"/>
  <c r="I528" i="2"/>
  <c r="H527" i="2"/>
  <c r="H251" i="2"/>
  <c r="I23" i="2"/>
  <c r="H22" i="2"/>
  <c r="I261" i="2"/>
  <c r="H260" i="2"/>
  <c r="I260" i="2" s="1"/>
  <c r="I455" i="2"/>
  <c r="H454" i="2"/>
  <c r="I454" i="2" s="1"/>
  <c r="I443" i="2"/>
  <c r="H140" i="2"/>
  <c r="I140" i="2" s="1"/>
  <c r="I141" i="2"/>
  <c r="H389" i="2"/>
  <c r="I389" i="2" s="1"/>
  <c r="I390" i="2"/>
  <c r="H92" i="2"/>
  <c r="I92" i="2" s="1"/>
  <c r="I93" i="2"/>
  <c r="H167" i="2"/>
  <c r="I168" i="2"/>
  <c r="I251" i="2"/>
  <c r="I332" i="2"/>
  <c r="I369" i="2"/>
  <c r="H368" i="2"/>
  <c r="I368" i="2" s="1"/>
  <c r="H398" i="2"/>
  <c r="I399" i="2"/>
  <c r="I466" i="2"/>
  <c r="H465" i="2"/>
  <c r="H63" i="2"/>
  <c r="I64" i="2"/>
  <c r="H53" i="2"/>
  <c r="I53" i="2" s="1"/>
  <c r="I54" i="2"/>
  <c r="H354" i="2"/>
  <c r="I355" i="2"/>
  <c r="H74" i="2"/>
  <c r="I74" i="2" s="1"/>
  <c r="I88" i="2"/>
  <c r="H276" i="2"/>
  <c r="I276" i="2" s="1"/>
  <c r="I277" i="2"/>
  <c r="I281" i="2"/>
  <c r="I47" i="2"/>
  <c r="I387" i="3"/>
  <c r="J388" i="3"/>
  <c r="J488" i="3"/>
  <c r="F28" i="8"/>
  <c r="G28" i="8" s="1"/>
  <c r="J352" i="3"/>
  <c r="G30" i="8"/>
  <c r="F275" i="2"/>
  <c r="F274" i="2" s="1"/>
  <c r="F273" i="2" s="1"/>
  <c r="G229" i="3"/>
  <c r="B228" i="3"/>
  <c r="E228" i="3"/>
  <c r="I128" i="2" l="1"/>
  <c r="I287" i="2"/>
  <c r="H286" i="2"/>
  <c r="H228" i="2"/>
  <c r="I228" i="2" s="1"/>
  <c r="H421" i="2"/>
  <c r="I421" i="2" s="1"/>
  <c r="H21" i="2"/>
  <c r="I21" i="2" s="1"/>
  <c r="I22" i="2"/>
  <c r="H526" i="2"/>
  <c r="I526" i="2" s="1"/>
  <c r="I527" i="2"/>
  <c r="H46" i="2"/>
  <c r="I46" i="2" s="1"/>
  <c r="H442" i="2"/>
  <c r="I442" i="2" s="1"/>
  <c r="H33" i="2"/>
  <c r="I33" i="2" s="1"/>
  <c r="I34" i="2"/>
  <c r="I186" i="2"/>
  <c r="H185" i="2"/>
  <c r="I185" i="2" s="1"/>
  <c r="I411" i="2"/>
  <c r="H410" i="2"/>
  <c r="I410" i="2" s="1"/>
  <c r="I465" i="2"/>
  <c r="H320" i="2"/>
  <c r="I321" i="2"/>
  <c r="H353" i="2"/>
  <c r="I354" i="2"/>
  <c r="I63" i="2"/>
  <c r="H62" i="2"/>
  <c r="H126" i="2"/>
  <c r="I126" i="2" s="1"/>
  <c r="I127" i="2"/>
  <c r="I398" i="2"/>
  <c r="I167" i="2"/>
  <c r="J387" i="3"/>
  <c r="F27" i="8"/>
  <c r="G228" i="3"/>
  <c r="F171" i="2"/>
  <c r="F170" i="2" s="1"/>
  <c r="G125" i="3"/>
  <c r="F39" i="2"/>
  <c r="G32" i="3"/>
  <c r="I286" i="2" l="1"/>
  <c r="H280" i="2"/>
  <c r="I280" i="2" s="1"/>
  <c r="H161" i="2"/>
  <c r="I161" i="2" s="1"/>
  <c r="H441" i="2"/>
  <c r="I441" i="2" s="1"/>
  <c r="H397" i="2"/>
  <c r="I397" i="2" s="1"/>
  <c r="H20" i="2"/>
  <c r="I62" i="2"/>
  <c r="I353" i="2"/>
  <c r="H319" i="2"/>
  <c r="I319" i="2" s="1"/>
  <c r="I320" i="2"/>
  <c r="G27" i="8"/>
  <c r="F17" i="8"/>
  <c r="G17" i="8" s="1"/>
  <c r="F40" i="2"/>
  <c r="H293" i="2" l="1"/>
  <c r="I293" i="2" s="1"/>
  <c r="I20" i="2"/>
  <c r="F329" i="2"/>
  <c r="F330" i="2"/>
  <c r="F331" i="2"/>
  <c r="G423" i="3"/>
  <c r="F514" i="2"/>
  <c r="F513" i="2" s="1"/>
  <c r="F512" i="2" s="1"/>
  <c r="F511" i="2" s="1"/>
  <c r="F510" i="2" s="1"/>
  <c r="G486" i="3"/>
  <c r="H531" i="2" l="1"/>
  <c r="I531" i="2" s="1"/>
  <c r="G485" i="3"/>
  <c r="F328" i="2"/>
  <c r="F342" i="2"/>
  <c r="F343" i="2"/>
  <c r="F344" i="2"/>
  <c r="G436" i="3"/>
  <c r="G484" i="3" l="1"/>
  <c r="F341" i="2"/>
  <c r="F125" i="2"/>
  <c r="F124" i="2" s="1"/>
  <c r="F123" i="2" s="1"/>
  <c r="G79" i="3"/>
  <c r="G78" i="3" l="1"/>
  <c r="G483" i="3"/>
  <c r="G443" i="3"/>
  <c r="G31" i="3"/>
  <c r="F191" i="2"/>
  <c r="F190" i="2" s="1"/>
  <c r="G151" i="3"/>
  <c r="F173" i="2"/>
  <c r="F172" i="2" s="1"/>
  <c r="G127" i="3"/>
  <c r="G370" i="3"/>
  <c r="G440" i="3"/>
  <c r="G446" i="3"/>
  <c r="G459" i="3"/>
  <c r="G461" i="3"/>
  <c r="G532" i="3"/>
  <c r="G546" i="3"/>
  <c r="G53" i="3"/>
  <c r="G59" i="3"/>
  <c r="G412" i="3"/>
  <c r="F318" i="2"/>
  <c r="F317" i="2" s="1"/>
  <c r="F346" i="2"/>
  <c r="F345" i="2" s="1"/>
  <c r="F272" i="2"/>
  <c r="F271" i="2" s="1"/>
  <c r="G226" i="3"/>
  <c r="G428" i="3"/>
  <c r="G432" i="3"/>
  <c r="F45" i="2"/>
  <c r="F44" i="2" s="1"/>
  <c r="F43" i="2" s="1"/>
  <c r="F42" i="2" s="1"/>
  <c r="F41" i="2" s="1"/>
  <c r="G40" i="3"/>
  <c r="F233" i="2"/>
  <c r="F232" i="2" s="1"/>
  <c r="F231" i="2" s="1"/>
  <c r="F230" i="2" s="1"/>
  <c r="F87" i="2"/>
  <c r="F86" i="2" s="1"/>
  <c r="G367" i="3"/>
  <c r="F529" i="2"/>
  <c r="F528" i="2" s="1"/>
  <c r="F527" i="2" s="1"/>
  <c r="F526" i="2" s="1"/>
  <c r="F388" i="2"/>
  <c r="F387" i="2" s="1"/>
  <c r="F386" i="2" s="1"/>
  <c r="F453" i="2"/>
  <c r="F452" i="2" s="1"/>
  <c r="F451" i="2" s="1"/>
  <c r="F450" i="2" s="1"/>
  <c r="F367" i="2"/>
  <c r="F366" i="2" s="1"/>
  <c r="G496" i="3"/>
  <c r="F409" i="2"/>
  <c r="G509" i="3"/>
  <c r="F352" i="2"/>
  <c r="F351" i="2" s="1"/>
  <c r="G417" i="3"/>
  <c r="G233" i="3"/>
  <c r="G187" i="3"/>
  <c r="F245" i="2"/>
  <c r="F244" i="2" s="1"/>
  <c r="F243" i="2" s="1"/>
  <c r="F242" i="2"/>
  <c r="F241" i="2" s="1"/>
  <c r="F240" i="2" s="1"/>
  <c r="F184" i="2"/>
  <c r="F183" i="2" s="1"/>
  <c r="F182" i="2" s="1"/>
  <c r="F181" i="2" s="1"/>
  <c r="F180" i="2" s="1"/>
  <c r="G502" i="3"/>
  <c r="G308" i="3"/>
  <c r="G196" i="3"/>
  <c r="G199" i="3"/>
  <c r="G68" i="3"/>
  <c r="F32" i="2"/>
  <c r="F31" i="2" s="1"/>
  <c r="G535" i="3"/>
  <c r="F25" i="2"/>
  <c r="F24" i="2" s="1"/>
  <c r="F23" i="2" s="1"/>
  <c r="F22" i="2" s="1"/>
  <c r="F21" i="2" s="1"/>
  <c r="G27" i="3"/>
  <c r="F268" i="2"/>
  <c r="F267" i="2" s="1"/>
  <c r="F270" i="2"/>
  <c r="F269" i="2" s="1"/>
  <c r="F266" i="2"/>
  <c r="F265" i="2" s="1"/>
  <c r="G224" i="3"/>
  <c r="G222" i="3"/>
  <c r="G220" i="3"/>
  <c r="F480" i="2"/>
  <c r="G305" i="3"/>
  <c r="F179" i="2"/>
  <c r="F178" i="2" s="1"/>
  <c r="F177" i="2" s="1"/>
  <c r="F176" i="2" s="1"/>
  <c r="G133" i="3"/>
  <c r="F525" i="2"/>
  <c r="F524" i="2" s="1"/>
  <c r="F523" i="2" s="1"/>
  <c r="F522" i="2" s="1"/>
  <c r="F521" i="2" s="1"/>
  <c r="F520" i="2" s="1"/>
  <c r="G345" i="3"/>
  <c r="F508" i="2"/>
  <c r="F507" i="2" s="1"/>
  <c r="F506" i="2" s="1"/>
  <c r="G333" i="3"/>
  <c r="F472" i="2"/>
  <c r="F471" i="2" s="1"/>
  <c r="F470" i="2" s="1"/>
  <c r="G297" i="3"/>
  <c r="F227" i="2"/>
  <c r="F226" i="2" s="1"/>
  <c r="F225" i="2" s="1"/>
  <c r="G181" i="3"/>
  <c r="G178" i="3"/>
  <c r="F364" i="2"/>
  <c r="F365" i="2"/>
  <c r="F440" i="2"/>
  <c r="F439" i="2" s="1"/>
  <c r="F438" i="2"/>
  <c r="F437" i="2" s="1"/>
  <c r="F436" i="2"/>
  <c r="F435" i="2" s="1"/>
  <c r="F434" i="2"/>
  <c r="F433" i="2" s="1"/>
  <c r="F430" i="2"/>
  <c r="F429" i="2" s="1"/>
  <c r="F427" i="2"/>
  <c r="F426" i="2" s="1"/>
  <c r="F425" i="2"/>
  <c r="F424" i="2" s="1"/>
  <c r="G284" i="3"/>
  <c r="G282" i="3"/>
  <c r="G280" i="3"/>
  <c r="G278" i="3"/>
  <c r="G276" i="3"/>
  <c r="G274" i="3"/>
  <c r="G271" i="3"/>
  <c r="G269" i="3"/>
  <c r="G377" i="3"/>
  <c r="F481" i="2"/>
  <c r="F461" i="2"/>
  <c r="F460" i="2" s="1"/>
  <c r="F459" i="2" s="1"/>
  <c r="F458" i="2" s="1"/>
  <c r="G580" i="3"/>
  <c r="F357" i="2"/>
  <c r="F358" i="2"/>
  <c r="F360" i="2"/>
  <c r="F359" i="2" s="1"/>
  <c r="G454" i="3"/>
  <c r="G451" i="3"/>
  <c r="G379" i="3"/>
  <c r="G110" i="3"/>
  <c r="F114" i="2"/>
  <c r="F113" i="2" s="1"/>
  <c r="F135" i="2"/>
  <c r="F134" i="2" s="1"/>
  <c r="F131" i="2"/>
  <c r="F130" i="2" s="1"/>
  <c r="G85" i="3"/>
  <c r="G89" i="3"/>
  <c r="F102" i="2"/>
  <c r="F101" i="2" s="1"/>
  <c r="G574" i="3"/>
  <c r="G217" i="3"/>
  <c r="I19" i="9"/>
  <c r="I18" i="9" s="1"/>
  <c r="I22" i="9"/>
  <c r="F189" i="2"/>
  <c r="F188" i="2" s="1"/>
  <c r="G149" i="3"/>
  <c r="F250" i="2"/>
  <c r="F249" i="2" s="1"/>
  <c r="F248" i="2" s="1"/>
  <c r="F247" i="2" s="1"/>
  <c r="F246" i="2" s="1"/>
  <c r="F236" i="2"/>
  <c r="F235" i="2" s="1"/>
  <c r="F238" i="2"/>
  <c r="F237" i="2" s="1"/>
  <c r="F254" i="2"/>
  <c r="F257" i="2"/>
  <c r="F256" i="2" s="1"/>
  <c r="F259" i="2"/>
  <c r="F258" i="2" s="1"/>
  <c r="F279" i="2"/>
  <c r="F278" i="2" s="1"/>
  <c r="F277" i="2" s="1"/>
  <c r="F276" i="2" s="1"/>
  <c r="F29" i="2"/>
  <c r="F30" i="2"/>
  <c r="F37" i="2"/>
  <c r="F38" i="2"/>
  <c r="F49" i="2"/>
  <c r="F50" i="2"/>
  <c r="F52" i="2"/>
  <c r="F51" i="2" s="1"/>
  <c r="F56" i="2"/>
  <c r="F57" i="2"/>
  <c r="F61" i="2"/>
  <c r="F60" i="2" s="1"/>
  <c r="F59" i="2" s="1"/>
  <c r="F58" i="2" s="1"/>
  <c r="F66" i="2"/>
  <c r="F65" i="2" s="1"/>
  <c r="F64" i="2" s="1"/>
  <c r="F63" i="2" s="1"/>
  <c r="F77" i="2"/>
  <c r="F76" i="2" s="1"/>
  <c r="F79" i="2"/>
  <c r="F78" i="2" s="1"/>
  <c r="F81" i="2"/>
  <c r="F80" i="2" s="1"/>
  <c r="F83" i="2"/>
  <c r="F82" i="2" s="1"/>
  <c r="F85" i="2"/>
  <c r="F84" i="2" s="1"/>
  <c r="F90" i="2"/>
  <c r="F91" i="2"/>
  <c r="F95" i="2"/>
  <c r="F94" i="2" s="1"/>
  <c r="F97" i="2"/>
  <c r="F96" i="2" s="1"/>
  <c r="F100" i="2"/>
  <c r="F99" i="2" s="1"/>
  <c r="F105" i="2"/>
  <c r="F106" i="2"/>
  <c r="F109" i="2"/>
  <c r="F108" i="2" s="1"/>
  <c r="F111" i="2"/>
  <c r="F112" i="2"/>
  <c r="F117" i="2"/>
  <c r="F116" i="2" s="1"/>
  <c r="F115" i="2" s="1"/>
  <c r="F120" i="2"/>
  <c r="F119" i="2" s="1"/>
  <c r="F122" i="2"/>
  <c r="F121" i="2" s="1"/>
  <c r="F70" i="2"/>
  <c r="F69" i="2" s="1"/>
  <c r="F72" i="2"/>
  <c r="F73" i="2"/>
  <c r="F133" i="2"/>
  <c r="F132" i="2" s="1"/>
  <c r="F138" i="2"/>
  <c r="F139" i="2"/>
  <c r="F144" i="2"/>
  <c r="F143" i="2" s="1"/>
  <c r="F146" i="2"/>
  <c r="F145" i="2" s="1"/>
  <c r="F148" i="2"/>
  <c r="F147" i="2" s="1"/>
  <c r="F152" i="2"/>
  <c r="F151" i="2" s="1"/>
  <c r="F154" i="2"/>
  <c r="F153" i="2" s="1"/>
  <c r="F156" i="2"/>
  <c r="F155" i="2" s="1"/>
  <c r="F158" i="2"/>
  <c r="F157" i="2" s="1"/>
  <c r="F160" i="2"/>
  <c r="F159" i="2" s="1"/>
  <c r="F166" i="2"/>
  <c r="F165" i="2" s="1"/>
  <c r="F164" i="2" s="1"/>
  <c r="F163" i="2" s="1"/>
  <c r="F162" i="2" s="1"/>
  <c r="F175" i="2"/>
  <c r="F174" i="2" s="1"/>
  <c r="F198" i="2"/>
  <c r="F197" i="2" s="1"/>
  <c r="F196" i="2" s="1"/>
  <c r="F201" i="2"/>
  <c r="F200" i="2" s="1"/>
  <c r="F199" i="2" s="1"/>
  <c r="F207" i="2"/>
  <c r="F206" i="2" s="1"/>
  <c r="F209" i="2"/>
  <c r="F208" i="2" s="1"/>
  <c r="F205" i="2"/>
  <c r="F204" i="2" s="1"/>
  <c r="F214" i="2"/>
  <c r="F213" i="2" s="1"/>
  <c r="F212" i="2" s="1"/>
  <c r="F211" i="2" s="1"/>
  <c r="F218" i="2"/>
  <c r="F217" i="2" s="1"/>
  <c r="F216" i="2" s="1"/>
  <c r="F215" i="2" s="1"/>
  <c r="F222" i="2"/>
  <c r="F221" i="2" s="1"/>
  <c r="F224" i="2"/>
  <c r="F223" i="2" s="1"/>
  <c r="F285" i="2"/>
  <c r="F284" i="2" s="1"/>
  <c r="F283" i="2" s="1"/>
  <c r="F282" i="2" s="1"/>
  <c r="F281" i="2" s="1"/>
  <c r="F290" i="2"/>
  <c r="F289" i="2" s="1"/>
  <c r="F292" i="2"/>
  <c r="F291" i="2" s="1"/>
  <c r="F298" i="2"/>
  <c r="F299" i="2"/>
  <c r="F301" i="2"/>
  <c r="F302" i="2"/>
  <c r="F300" i="2"/>
  <c r="F305" i="2"/>
  <c r="F306" i="2"/>
  <c r="F307" i="2"/>
  <c r="F309" i="2"/>
  <c r="F310" i="2"/>
  <c r="F311" i="2"/>
  <c r="F314" i="2"/>
  <c r="F315" i="2"/>
  <c r="F316" i="2"/>
  <c r="F323" i="2"/>
  <c r="F324" i="2"/>
  <c r="F325" i="2"/>
  <c r="F326" i="2"/>
  <c r="F327" i="2"/>
  <c r="F334" i="2"/>
  <c r="F335" i="2"/>
  <c r="F336" i="2"/>
  <c r="F338" i="2"/>
  <c r="F339" i="2"/>
  <c r="F340" i="2"/>
  <c r="F349" i="2"/>
  <c r="F350" i="2"/>
  <c r="F372" i="2"/>
  <c r="F371" i="2" s="1"/>
  <c r="F370" i="2" s="1"/>
  <c r="F375" i="2"/>
  <c r="F374" i="2" s="1"/>
  <c r="F377" i="2"/>
  <c r="F376" i="2" s="1"/>
  <c r="F381" i="2"/>
  <c r="F380" i="2" s="1"/>
  <c r="F383" i="2"/>
  <c r="F382" i="2" s="1"/>
  <c r="F385" i="2"/>
  <c r="F384" i="2" s="1"/>
  <c r="F393" i="2"/>
  <c r="F394" i="2"/>
  <c r="F396" i="2"/>
  <c r="F395" i="2" s="1"/>
  <c r="F402" i="2"/>
  <c r="F401" i="2" s="1"/>
  <c r="F404" i="2"/>
  <c r="F403" i="2" s="1"/>
  <c r="F406" i="2"/>
  <c r="F407" i="2"/>
  <c r="F414" i="2"/>
  <c r="F415" i="2"/>
  <c r="F418" i="2"/>
  <c r="F419" i="2"/>
  <c r="F420" i="2"/>
  <c r="F449" i="2"/>
  <c r="F448" i="2" s="1"/>
  <c r="F447" i="2" s="1"/>
  <c r="F446" i="2" s="1"/>
  <c r="F457" i="2"/>
  <c r="F456" i="2" s="1"/>
  <c r="F455" i="2" s="1"/>
  <c r="F454" i="2" s="1"/>
  <c r="F464" i="2"/>
  <c r="F463" i="2" s="1"/>
  <c r="F462" i="2" s="1"/>
  <c r="F469" i="2"/>
  <c r="F468" i="2" s="1"/>
  <c r="F467" i="2" s="1"/>
  <c r="F478" i="2"/>
  <c r="F477" i="2" s="1"/>
  <c r="F483" i="2"/>
  <c r="F482" i="2" s="1"/>
  <c r="F486" i="2"/>
  <c r="F487" i="2"/>
  <c r="F489" i="2"/>
  <c r="F490" i="2"/>
  <c r="F492" i="2"/>
  <c r="F493" i="2"/>
  <c r="F500" i="2"/>
  <c r="F501" i="2"/>
  <c r="F503" i="2"/>
  <c r="F504" i="2"/>
  <c r="F505" i="2"/>
  <c r="F498" i="2"/>
  <c r="F497" i="2" s="1"/>
  <c r="F519" i="2"/>
  <c r="F518" i="2" s="1"/>
  <c r="F517" i="2" s="1"/>
  <c r="F516" i="2" s="1"/>
  <c r="F515" i="2" s="1"/>
  <c r="F509" i="2" s="1"/>
  <c r="G204" i="3"/>
  <c r="G147" i="3"/>
  <c r="G350" i="3"/>
  <c r="A21" i="2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G466" i="3"/>
  <c r="G190" i="3"/>
  <c r="G192" i="3"/>
  <c r="G493" i="3"/>
  <c r="G504" i="3"/>
  <c r="G506" i="3"/>
  <c r="G328" i="3"/>
  <c r="G65" i="3"/>
  <c r="G303" i="3"/>
  <c r="G129" i="3"/>
  <c r="G167" i="3"/>
  <c r="G169" i="3"/>
  <c r="G165" i="3"/>
  <c r="G311" i="3"/>
  <c r="G317" i="3"/>
  <c r="G314" i="3"/>
  <c r="G294" i="3"/>
  <c r="G55" i="3"/>
  <c r="G399" i="3"/>
  <c r="G403" i="3"/>
  <c r="G143" i="3"/>
  <c r="G145" i="3"/>
  <c r="G554" i="3"/>
  <c r="G49" i="3"/>
  <c r="G63" i="3"/>
  <c r="G71" i="3"/>
  <c r="G74" i="3"/>
  <c r="G76" i="3"/>
  <c r="G289" i="3"/>
  <c r="G325" i="3"/>
  <c r="G44" i="3"/>
  <c r="G540" i="3"/>
  <c r="G549" i="3"/>
  <c r="G209" i="3"/>
  <c r="G211" i="3"/>
  <c r="G213" i="3"/>
  <c r="G174" i="3"/>
  <c r="G120" i="3"/>
  <c r="G323" i="3"/>
  <c r="G138" i="3"/>
  <c r="G239" i="3"/>
  <c r="G244" i="3"/>
  <c r="G246" i="3"/>
  <c r="G252" i="3"/>
  <c r="G255" i="3"/>
  <c r="G264" i="3"/>
  <c r="G339" i="3"/>
  <c r="G392" i="3"/>
  <c r="G408" i="3"/>
  <c r="G463" i="3"/>
  <c r="G471" i="3"/>
  <c r="G474" i="3"/>
  <c r="G480" i="3"/>
  <c r="G158" i="3"/>
  <c r="G161" i="3"/>
  <c r="G87" i="3"/>
  <c r="G92" i="3"/>
  <c r="G98" i="3"/>
  <c r="G100" i="3"/>
  <c r="G102" i="3"/>
  <c r="G106" i="3"/>
  <c r="G108" i="3"/>
  <c r="G112" i="3"/>
  <c r="G114" i="3"/>
  <c r="G518" i="3"/>
  <c r="G526" i="3"/>
  <c r="G357" i="3"/>
  <c r="G359" i="3"/>
  <c r="G363" i="3"/>
  <c r="G361" i="3"/>
  <c r="G365" i="3"/>
  <c r="G385" i="3"/>
  <c r="G561" i="3"/>
  <c r="G567" i="3"/>
  <c r="G569" i="3"/>
  <c r="G572" i="3"/>
  <c r="F255" i="2"/>
  <c r="A26" i="8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A37" i="8" s="1"/>
  <c r="A38" i="8" s="1"/>
  <c r="A19" i="9"/>
  <c r="A18" i="8"/>
  <c r="A19" i="8" s="1"/>
  <c r="A20" i="8" s="1"/>
  <c r="A21" i="8" s="1"/>
  <c r="A22" i="8" s="1"/>
  <c r="A23" i="8" s="1"/>
  <c r="F445" i="2"/>
  <c r="F444" i="2" s="1"/>
  <c r="F443" i="2" s="1"/>
  <c r="G384" i="3" l="1"/>
  <c r="G525" i="3"/>
  <c r="G157" i="3"/>
  <c r="G251" i="3"/>
  <c r="G137" i="3"/>
  <c r="G119" i="3"/>
  <c r="G539" i="3"/>
  <c r="G70" i="3"/>
  <c r="G48" i="3"/>
  <c r="G579" i="3"/>
  <c r="G180" i="3"/>
  <c r="G296" i="3"/>
  <c r="G332" i="3"/>
  <c r="G344" i="3"/>
  <c r="G132" i="3"/>
  <c r="G26" i="3"/>
  <c r="G195" i="3"/>
  <c r="G186" i="3"/>
  <c r="F408" i="2"/>
  <c r="G39" i="3"/>
  <c r="G482" i="3"/>
  <c r="G560" i="3"/>
  <c r="G513" i="3"/>
  <c r="G91" i="3"/>
  <c r="G160" i="3"/>
  <c r="G479" i="3"/>
  <c r="G338" i="3"/>
  <c r="G238" i="3"/>
  <c r="G173" i="3"/>
  <c r="G43" i="3"/>
  <c r="G288" i="3"/>
  <c r="G552" i="3"/>
  <c r="G293" i="3"/>
  <c r="G465" i="3"/>
  <c r="G349" i="3"/>
  <c r="G203" i="3"/>
  <c r="G216" i="3"/>
  <c r="F432" i="2"/>
  <c r="F431" i="2" s="1"/>
  <c r="F428" i="2" s="1"/>
  <c r="G177" i="3"/>
  <c r="G198" i="3"/>
  <c r="G232" i="3"/>
  <c r="G58" i="3"/>
  <c r="G442" i="3"/>
  <c r="G369" i="3"/>
  <c r="G30" i="3"/>
  <c r="G118" i="3"/>
  <c r="D35" i="8"/>
  <c r="D39" i="8"/>
  <c r="G136" i="3"/>
  <c r="G47" i="3"/>
  <c r="G25" i="3"/>
  <c r="G185" i="3"/>
  <c r="D34" i="8"/>
  <c r="G523" i="3"/>
  <c r="G559" i="3"/>
  <c r="G512" i="3"/>
  <c r="G337" i="3"/>
  <c r="G172" i="3"/>
  <c r="G202" i="3"/>
  <c r="G176" i="3"/>
  <c r="F187" i="2"/>
  <c r="F186" i="2" s="1"/>
  <c r="F185" i="2" s="1"/>
  <c r="G142" i="3"/>
  <c r="G356" i="3"/>
  <c r="G97" i="3"/>
  <c r="F413" i="2"/>
  <c r="G219" i="3"/>
  <c r="G407" i="3"/>
  <c r="G52" i="3"/>
  <c r="G62" i="3"/>
  <c r="G302" i="3"/>
  <c r="G124" i="3"/>
  <c r="G243" i="3"/>
  <c r="G189" i="3"/>
  <c r="G73" i="3"/>
  <c r="G492" i="3"/>
  <c r="G292" i="3"/>
  <c r="F169" i="2"/>
  <c r="F168" i="2" s="1"/>
  <c r="F167" i="2" s="1"/>
  <c r="G478" i="3"/>
  <c r="G164" i="3"/>
  <c r="G427" i="3"/>
  <c r="G545" i="3"/>
  <c r="G376" i="3"/>
  <c r="G194" i="3"/>
  <c r="G105" i="3"/>
  <c r="G268" i="3"/>
  <c r="F36" i="2"/>
  <c r="F35" i="2" s="1"/>
  <c r="F34" i="2" s="1"/>
  <c r="F33" i="2" s="1"/>
  <c r="A112" i="2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A168" i="2" s="1"/>
  <c r="A169" i="2" s="1"/>
  <c r="G24" i="3"/>
  <c r="G215" i="3"/>
  <c r="F263" i="2"/>
  <c r="F262" i="2" s="1"/>
  <c r="F261" i="2" s="1"/>
  <c r="F260" i="2" s="1"/>
  <c r="G566" i="3"/>
  <c r="G84" i="3"/>
  <c r="G470" i="3"/>
  <c r="G208" i="3"/>
  <c r="G273" i="3"/>
  <c r="G553" i="3"/>
  <c r="G310" i="3"/>
  <c r="G531" i="3"/>
  <c r="G571" i="3"/>
  <c r="G458" i="3"/>
  <c r="G322" i="3"/>
  <c r="G501" i="3"/>
  <c r="F348" i="2"/>
  <c r="F347" i="2" s="1"/>
  <c r="F488" i="2"/>
  <c r="F239" i="2"/>
  <c r="F373" i="2"/>
  <c r="F369" i="2" s="1"/>
  <c r="F220" i="2"/>
  <c r="F219" i="2" s="1"/>
  <c r="F210" i="2" s="1"/>
  <c r="F485" i="2"/>
  <c r="F423" i="2"/>
  <c r="F93" i="2"/>
  <c r="F142" i="2"/>
  <c r="F141" i="2" s="1"/>
  <c r="F140" i="2" s="1"/>
  <c r="F499" i="2"/>
  <c r="F137" i="2"/>
  <c r="F136" i="2" s="1"/>
  <c r="F71" i="2"/>
  <c r="F68" i="2" s="1"/>
  <c r="F67" i="2" s="1"/>
  <c r="F55" i="2"/>
  <c r="F54" i="2" s="1"/>
  <c r="F53" i="2" s="1"/>
  <c r="F234" i="2"/>
  <c r="F288" i="2"/>
  <c r="F287" i="2" s="1"/>
  <c r="F286" i="2" s="1"/>
  <c r="F280" i="2" s="1"/>
  <c r="F98" i="2"/>
  <c r="F118" i="2"/>
  <c r="F75" i="2"/>
  <c r="F466" i="2"/>
  <c r="F392" i="2"/>
  <c r="F391" i="2" s="1"/>
  <c r="F390" i="2" s="1"/>
  <c r="F389" i="2" s="1"/>
  <c r="F304" i="2"/>
  <c r="F150" i="2"/>
  <c r="F149" i="2" s="1"/>
  <c r="F28" i="2"/>
  <c r="F27" i="2" s="1"/>
  <c r="F26" i="2" s="1"/>
  <c r="F129" i="2"/>
  <c r="F337" i="2"/>
  <c r="F322" i="2"/>
  <c r="F264" i="2"/>
  <c r="F417" i="2"/>
  <c r="F405" i="2"/>
  <c r="F400" i="2" s="1"/>
  <c r="F399" i="2" s="1"/>
  <c r="F398" i="2" s="1"/>
  <c r="F308" i="2"/>
  <c r="F203" i="2"/>
  <c r="F202" i="2" s="1"/>
  <c r="F89" i="2"/>
  <c r="F88" i="2" s="1"/>
  <c r="F363" i="2"/>
  <c r="F362" i="2" s="1"/>
  <c r="F361" i="2" s="1"/>
  <c r="F297" i="2"/>
  <c r="F104" i="2"/>
  <c r="F103" i="2" s="1"/>
  <c r="F313" i="2"/>
  <c r="F312" i="2" s="1"/>
  <c r="F110" i="2"/>
  <c r="F107" i="2" s="1"/>
  <c r="F48" i="2"/>
  <c r="F47" i="2" s="1"/>
  <c r="F356" i="2"/>
  <c r="F355" i="2" s="1"/>
  <c r="F354" i="2" s="1"/>
  <c r="F442" i="2"/>
  <c r="F502" i="2"/>
  <c r="F491" i="2"/>
  <c r="F379" i="2"/>
  <c r="F378" i="2" s="1"/>
  <c r="F479" i="2"/>
  <c r="F476" i="2" s="1"/>
  <c r="G254" i="3"/>
  <c r="G398" i="3"/>
  <c r="F333" i="2"/>
  <c r="F253" i="2"/>
  <c r="F252" i="2" s="1"/>
  <c r="G450" i="3"/>
  <c r="G449" i="3" l="1"/>
  <c r="G477" i="3"/>
  <c r="D25" i="8"/>
  <c r="G336" i="3"/>
  <c r="G511" i="3"/>
  <c r="G522" i="3"/>
  <c r="G135" i="3"/>
  <c r="G117" i="3"/>
  <c r="G578" i="3"/>
  <c r="G538" i="3"/>
  <c r="G524" i="3"/>
  <c r="G383" i="3"/>
  <c r="G530" i="3"/>
  <c r="G207" i="3"/>
  <c r="G201" i="3"/>
  <c r="G544" i="3"/>
  <c r="D37" i="8"/>
  <c r="G242" i="3"/>
  <c r="G51" i="3"/>
  <c r="G558" i="3"/>
  <c r="G29" i="3"/>
  <c r="G231" i="3"/>
  <c r="G348" i="3"/>
  <c r="G551" i="3"/>
  <c r="G287" i="3"/>
  <c r="G42" i="3"/>
  <c r="G237" i="3"/>
  <c r="G38" i="3"/>
  <c r="G131" i="3"/>
  <c r="G343" i="3"/>
  <c r="D36" i="8"/>
  <c r="D21" i="8"/>
  <c r="D18" i="8"/>
  <c r="G171" i="3"/>
  <c r="G500" i="3"/>
  <c r="G457" i="3"/>
  <c r="G469" i="3"/>
  <c r="D40" i="8"/>
  <c r="D20" i="8"/>
  <c r="G491" i="3"/>
  <c r="D43" i="8"/>
  <c r="G141" i="3"/>
  <c r="G355" i="3"/>
  <c r="G391" i="3"/>
  <c r="G250" i="3"/>
  <c r="G321" i="3"/>
  <c r="G83" i="3"/>
  <c r="D42" i="8"/>
  <c r="G375" i="3"/>
  <c r="G415" i="3"/>
  <c r="D38" i="8"/>
  <c r="D19" i="8"/>
  <c r="G123" i="3"/>
  <c r="G96" i="3"/>
  <c r="G46" i="3"/>
  <c r="G206" i="3"/>
  <c r="G301" i="3"/>
  <c r="F251" i="2"/>
  <c r="G184" i="3"/>
  <c r="A170" i="2"/>
  <c r="A171" i="2" s="1"/>
  <c r="A172" i="2" s="1"/>
  <c r="A173" i="2" s="1"/>
  <c r="A174" i="2" s="1"/>
  <c r="A175" i="2" s="1"/>
  <c r="A176" i="2" s="1"/>
  <c r="A177" i="2" s="1"/>
  <c r="A178" i="2" s="1"/>
  <c r="A179" i="2" s="1"/>
  <c r="A180" i="2" s="1"/>
  <c r="A181" i="2" s="1"/>
  <c r="A182" i="2" s="1"/>
  <c r="A183" i="2" s="1"/>
  <c r="A184" i="2" s="1"/>
  <c r="A185" i="2" s="1"/>
  <c r="A186" i="2" s="1"/>
  <c r="A187" i="2" s="1"/>
  <c r="G163" i="3"/>
  <c r="G104" i="3"/>
  <c r="G267" i="3"/>
  <c r="D41" i="8"/>
  <c r="G565" i="3"/>
  <c r="F484" i="2"/>
  <c r="F475" i="2" s="1"/>
  <c r="F465" i="2" s="1"/>
  <c r="F229" i="2"/>
  <c r="F92" i="2"/>
  <c r="F412" i="2"/>
  <c r="F411" i="2" s="1"/>
  <c r="F410" i="2" s="1"/>
  <c r="F397" i="2" s="1"/>
  <c r="F422" i="2"/>
  <c r="F421" i="2" s="1"/>
  <c r="F46" i="2"/>
  <c r="F353" i="2"/>
  <c r="F368" i="2"/>
  <c r="F128" i="2"/>
  <c r="F127" i="2" s="1"/>
  <c r="F126" i="2" s="1"/>
  <c r="F496" i="2"/>
  <c r="F495" i="2" s="1"/>
  <c r="F494" i="2" s="1"/>
  <c r="F74" i="2"/>
  <c r="F62" i="2" s="1"/>
  <c r="F332" i="2"/>
  <c r="F321" i="2" s="1"/>
  <c r="F303" i="2"/>
  <c r="F161" i="2"/>
  <c r="F296" i="2"/>
  <c r="F295" i="2" s="1"/>
  <c r="F294" i="2" s="1"/>
  <c r="G564" i="3" l="1"/>
  <c r="G266" i="3"/>
  <c r="G95" i="3"/>
  <c r="G122" i="3"/>
  <c r="G414" i="3"/>
  <c r="G374" i="3"/>
  <c r="G320" i="3"/>
  <c r="G249" i="3"/>
  <c r="G140" i="3"/>
  <c r="G490" i="3"/>
  <c r="G241" i="3"/>
  <c r="G543" i="3"/>
  <c r="G335" i="3"/>
  <c r="G476" i="3"/>
  <c r="G448" i="3"/>
  <c r="D26" i="8"/>
  <c r="G82" i="3"/>
  <c r="G354" i="3"/>
  <c r="D31" i="8"/>
  <c r="G468" i="3"/>
  <c r="G456" i="3"/>
  <c r="G499" i="3"/>
  <c r="G342" i="3"/>
  <c r="G37" i="3"/>
  <c r="G236" i="3"/>
  <c r="G347" i="3"/>
  <c r="G529" i="3"/>
  <c r="G382" i="3"/>
  <c r="G537" i="3"/>
  <c r="G577" i="3"/>
  <c r="D24" i="8"/>
  <c r="G390" i="3"/>
  <c r="G116" i="3"/>
  <c r="D32" i="8"/>
  <c r="G291" i="3"/>
  <c r="A188" i="2"/>
  <c r="A189" i="2" s="1"/>
  <c r="A190" i="2" s="1"/>
  <c r="A191" i="2" s="1"/>
  <c r="G183" i="3"/>
  <c r="F320" i="2"/>
  <c r="F319" i="2" s="1"/>
  <c r="F293" i="2" s="1"/>
  <c r="F20" i="2"/>
  <c r="F441" i="2"/>
  <c r="F228" i="2"/>
  <c r="G286" i="3" l="1"/>
  <c r="G576" i="3"/>
  <c r="G381" i="3"/>
  <c r="G528" i="3"/>
  <c r="G341" i="3"/>
  <c r="G498" i="3"/>
  <c r="G542" i="3"/>
  <c r="G235" i="3"/>
  <c r="G489" i="3"/>
  <c r="D22" i="8"/>
  <c r="G248" i="3"/>
  <c r="G373" i="3"/>
  <c r="G557" i="3"/>
  <c r="G81" i="3"/>
  <c r="G389" i="3"/>
  <c r="G353" i="3"/>
  <c r="A192" i="2"/>
  <c r="A193" i="2" s="1"/>
  <c r="A194" i="2" s="1"/>
  <c r="A195" i="2" s="1"/>
  <c r="A196" i="2" s="1"/>
  <c r="A197" i="2" s="1"/>
  <c r="A198" i="2" s="1"/>
  <c r="A199" i="2" s="1"/>
  <c r="A200" i="2" s="1"/>
  <c r="A201" i="2" s="1"/>
  <c r="A202" i="2" s="1"/>
  <c r="A203" i="2" s="1"/>
  <c r="A204" i="2" s="1"/>
  <c r="A205" i="2" s="1"/>
  <c r="A206" i="2" s="1"/>
  <c r="A207" i="2" s="1"/>
  <c r="A208" i="2" s="1"/>
  <c r="A209" i="2" s="1"/>
  <c r="A210" i="2" s="1"/>
  <c r="A211" i="2" s="1"/>
  <c r="A212" i="2" s="1"/>
  <c r="A213" i="2" s="1"/>
  <c r="A214" i="2" s="1"/>
  <c r="A215" i="2" s="1"/>
  <c r="A216" i="2" s="1"/>
  <c r="A217" i="2" s="1"/>
  <c r="A218" i="2" s="1"/>
  <c r="A219" i="2" s="1"/>
  <c r="A220" i="2" s="1"/>
  <c r="A221" i="2" s="1"/>
  <c r="A222" i="2" s="1"/>
  <c r="A223" i="2" s="1"/>
  <c r="A224" i="2" s="1"/>
  <c r="A225" i="2" s="1"/>
  <c r="A226" i="2" s="1"/>
  <c r="A227" i="2" s="1"/>
  <c r="A228" i="2" s="1"/>
  <c r="A229" i="2" s="1"/>
  <c r="A230" i="2" s="1"/>
  <c r="A231" i="2" s="1"/>
  <c r="A232" i="2" s="1"/>
  <c r="A233" i="2" s="1"/>
  <c r="A234" i="2" s="1"/>
  <c r="A235" i="2" s="1"/>
  <c r="A236" i="2" s="1"/>
  <c r="A237" i="2" s="1"/>
  <c r="A238" i="2" s="1"/>
  <c r="A239" i="2" s="1"/>
  <c r="A240" i="2" s="1"/>
  <c r="A241" i="2" s="1"/>
  <c r="A242" i="2" s="1"/>
  <c r="A243" i="2" s="1"/>
  <c r="A244" i="2" s="1"/>
  <c r="A245" i="2" s="1"/>
  <c r="A246" i="2" s="1"/>
  <c r="A247" i="2" s="1"/>
  <c r="A248" i="2" s="1"/>
  <c r="A249" i="2" s="1"/>
  <c r="A250" i="2" s="1"/>
  <c r="A251" i="2" s="1"/>
  <c r="A252" i="2" s="1"/>
  <c r="A253" i="2" s="1"/>
  <c r="A254" i="2" s="1"/>
  <c r="A255" i="2" s="1"/>
  <c r="A256" i="2" s="1"/>
  <c r="A257" i="2" s="1"/>
  <c r="A258" i="2" s="1"/>
  <c r="A259" i="2" s="1"/>
  <c r="A260" i="2" s="1"/>
  <c r="A261" i="2" s="1"/>
  <c r="A262" i="2" s="1"/>
  <c r="A263" i="2" s="1"/>
  <c r="A264" i="2" s="1"/>
  <c r="A265" i="2" s="1"/>
  <c r="A266" i="2" s="1"/>
  <c r="A267" i="2" s="1"/>
  <c r="A268" i="2" s="1"/>
  <c r="A269" i="2" s="1"/>
  <c r="A270" i="2" s="1"/>
  <c r="A271" i="2" s="1"/>
  <c r="A272" i="2" s="1"/>
  <c r="F531" i="2"/>
  <c r="G556" i="3" l="1"/>
  <c r="D30" i="8"/>
  <c r="G488" i="3"/>
  <c r="D23" i="8"/>
  <c r="G352" i="3"/>
  <c r="G388" i="3"/>
  <c r="A273" i="2"/>
  <c r="A274" i="2" s="1"/>
  <c r="A275" i="2" s="1"/>
  <c r="A276" i="2" s="1"/>
  <c r="A277" i="2" s="1"/>
  <c r="A278" i="2" s="1"/>
  <c r="A279" i="2" s="1"/>
  <c r="A280" i="2" s="1"/>
  <c r="A281" i="2" s="1"/>
  <c r="A282" i="2" s="1"/>
  <c r="A283" i="2" s="1"/>
  <c r="A284" i="2" s="1"/>
  <c r="A285" i="2" s="1"/>
  <c r="A286" i="2" s="1"/>
  <c r="A287" i="2" s="1"/>
  <c r="A288" i="2" s="1"/>
  <c r="A289" i="2" s="1"/>
  <c r="A290" i="2" s="1"/>
  <c r="A291" i="2" s="1"/>
  <c r="A292" i="2" s="1"/>
  <c r="A293" i="2" s="1"/>
  <c r="A294" i="2" s="1"/>
  <c r="A295" i="2" s="1"/>
  <c r="A296" i="2" s="1"/>
  <c r="A297" i="2" s="1"/>
  <c r="A298" i="2" s="1"/>
  <c r="A299" i="2" s="1"/>
  <c r="A300" i="2" s="1"/>
  <c r="A301" i="2" s="1"/>
  <c r="A302" i="2" s="1"/>
  <c r="A303" i="2" s="1"/>
  <c r="A304" i="2" s="1"/>
  <c r="A305" i="2" s="1"/>
  <c r="A306" i="2" s="1"/>
  <c r="A307" i="2" s="1"/>
  <c r="A308" i="2" s="1"/>
  <c r="A309" i="2" s="1"/>
  <c r="A310" i="2" s="1"/>
  <c r="A311" i="2" s="1"/>
  <c r="A312" i="2" s="1"/>
  <c r="A313" i="2" s="1"/>
  <c r="A314" i="2" s="1"/>
  <c r="A315" i="2" s="1"/>
  <c r="A316" i="2" s="1"/>
  <c r="A317" i="2" s="1"/>
  <c r="A318" i="2" s="1"/>
  <c r="A319" i="2" s="1"/>
  <c r="A320" i="2" s="1"/>
  <c r="A321" i="2" s="1"/>
  <c r="A322" i="2" s="1"/>
  <c r="A323" i="2" s="1"/>
  <c r="A324" i="2" s="1"/>
  <c r="A325" i="2" s="1"/>
  <c r="A326" i="2" s="1"/>
  <c r="A327" i="2" s="1"/>
  <c r="A328" i="2" s="1"/>
  <c r="A329" i="2" s="1"/>
  <c r="A330" i="2" s="1"/>
  <c r="A331" i="2" s="1"/>
  <c r="A332" i="2" s="1"/>
  <c r="A333" i="2" s="1"/>
  <c r="A334" i="2" s="1"/>
  <c r="A335" i="2" s="1"/>
  <c r="A336" i="2" s="1"/>
  <c r="A337" i="2" s="1"/>
  <c r="A338" i="2" s="1"/>
  <c r="A339" i="2" s="1"/>
  <c r="A340" i="2" s="1"/>
  <c r="A341" i="2" s="1"/>
  <c r="A342" i="2" s="1"/>
  <c r="A343" i="2" s="1"/>
  <c r="A344" i="2" s="1"/>
  <c r="A345" i="2" s="1"/>
  <c r="A346" i="2" s="1"/>
  <c r="A347" i="2" s="1"/>
  <c r="A348" i="2" s="1"/>
  <c r="A349" i="2" s="1"/>
  <c r="A350" i="2" s="1"/>
  <c r="A351" i="2" s="1"/>
  <c r="A352" i="2" s="1"/>
  <c r="A353" i="2" s="1"/>
  <c r="A354" i="2" s="1"/>
  <c r="A355" i="2" s="1"/>
  <c r="A356" i="2" s="1"/>
  <c r="A357" i="2" s="1"/>
  <c r="A358" i="2" s="1"/>
  <c r="A359" i="2" s="1"/>
  <c r="A360" i="2" s="1"/>
  <c r="A361" i="2" s="1"/>
  <c r="A362" i="2" s="1"/>
  <c r="A363" i="2" s="1"/>
  <c r="A364" i="2" s="1"/>
  <c r="A365" i="2" s="1"/>
  <c r="A366" i="2" s="1"/>
  <c r="A367" i="2" s="1"/>
  <c r="A368" i="2" s="1"/>
  <c r="A369" i="2" s="1"/>
  <c r="A370" i="2" s="1"/>
  <c r="A371" i="2" s="1"/>
  <c r="A372" i="2" s="1"/>
  <c r="A373" i="2" s="1"/>
  <c r="A374" i="2" s="1"/>
  <c r="A375" i="2" s="1"/>
  <c r="A376" i="2" s="1"/>
  <c r="A377" i="2" s="1"/>
  <c r="A378" i="2" s="1"/>
  <c r="A379" i="2" s="1"/>
  <c r="A380" i="2" s="1"/>
  <c r="A381" i="2" s="1"/>
  <c r="A382" i="2" s="1"/>
  <c r="A383" i="2" s="1"/>
  <c r="A384" i="2" s="1"/>
  <c r="A385" i="2" s="1"/>
  <c r="A386" i="2" s="1"/>
  <c r="A387" i="2" s="1"/>
  <c r="A388" i="2" s="1"/>
  <c r="A389" i="2" s="1"/>
  <c r="A390" i="2" s="1"/>
  <c r="A391" i="2" s="1"/>
  <c r="A392" i="2" s="1"/>
  <c r="A393" i="2" s="1"/>
  <c r="A394" i="2" s="1"/>
  <c r="A395" i="2" s="1"/>
  <c r="A396" i="2" s="1"/>
  <c r="A397" i="2" s="1"/>
  <c r="A398" i="2" s="1"/>
  <c r="A399" i="2" s="1"/>
  <c r="A400" i="2" s="1"/>
  <c r="A401" i="2" s="1"/>
  <c r="A402" i="2" s="1"/>
  <c r="A403" i="2" s="1"/>
  <c r="A404" i="2" s="1"/>
  <c r="A405" i="2" s="1"/>
  <c r="A406" i="2" s="1"/>
  <c r="A407" i="2" s="1"/>
  <c r="A408" i="2" s="1"/>
  <c r="A409" i="2" s="1"/>
  <c r="A410" i="2" s="1"/>
  <c r="A411" i="2" s="1"/>
  <c r="A412" i="2" s="1"/>
  <c r="A413" i="2" s="1"/>
  <c r="A414" i="2" s="1"/>
  <c r="A415" i="2" s="1"/>
  <c r="G387" i="3" l="1"/>
  <c r="D33" i="8"/>
  <c r="D28" i="8"/>
  <c r="A416" i="2"/>
  <c r="A417" i="2" s="1"/>
  <c r="A418" i="2" s="1"/>
  <c r="A419" i="2" s="1"/>
  <c r="A420" i="2" s="1"/>
  <c r="A421" i="2" s="1"/>
  <c r="A422" i="2" s="1"/>
  <c r="A423" i="2" s="1"/>
  <c r="A424" i="2" s="1"/>
  <c r="A425" i="2" s="1"/>
  <c r="A426" i="2" s="1"/>
  <c r="A427" i="2" s="1"/>
  <c r="A428" i="2" s="1"/>
  <c r="A429" i="2" s="1"/>
  <c r="A430" i="2" s="1"/>
  <c r="A431" i="2" s="1"/>
  <c r="A432" i="2" s="1"/>
  <c r="A433" i="2" s="1"/>
  <c r="A434" i="2" s="1"/>
  <c r="A435" i="2" s="1"/>
  <c r="A436" i="2" s="1"/>
  <c r="A437" i="2" s="1"/>
  <c r="A438" i="2" s="1"/>
  <c r="A439" i="2" s="1"/>
  <c r="A440" i="2" s="1"/>
  <c r="A441" i="2" s="1"/>
  <c r="A442" i="2" s="1"/>
  <c r="A443" i="2" s="1"/>
  <c r="A444" i="2" s="1"/>
  <c r="A445" i="2" s="1"/>
  <c r="A446" i="2" s="1"/>
  <c r="A447" i="2" s="1"/>
  <c r="A448" i="2" s="1"/>
  <c r="A449" i="2" s="1"/>
  <c r="A450" i="2" s="1"/>
  <c r="A451" i="2" s="1"/>
  <c r="A452" i="2" s="1"/>
  <c r="A453" i="2" s="1"/>
  <c r="A454" i="2" s="1"/>
  <c r="A455" i="2" s="1"/>
  <c r="A456" i="2" s="1"/>
  <c r="A457" i="2" s="1"/>
  <c r="A458" i="2" s="1"/>
  <c r="A459" i="2" s="1"/>
  <c r="A460" i="2" s="1"/>
  <c r="A461" i="2" s="1"/>
  <c r="A462" i="2" s="1"/>
  <c r="A463" i="2" s="1"/>
  <c r="A464" i="2" s="1"/>
  <c r="A465" i="2" s="1"/>
  <c r="A466" i="2" s="1"/>
  <c r="A467" i="2" s="1"/>
  <c r="A468" i="2" s="1"/>
  <c r="A469" i="2" s="1"/>
  <c r="A470" i="2" s="1"/>
  <c r="A471" i="2" s="1"/>
  <c r="A472" i="2" s="1"/>
  <c r="A475" i="2" s="1"/>
  <c r="A476" i="2" s="1"/>
  <c r="A477" i="2" s="1"/>
  <c r="A478" i="2" s="1"/>
  <c r="A479" i="2" s="1"/>
  <c r="A480" i="2" s="1"/>
  <c r="A481" i="2" s="1"/>
  <c r="A482" i="2" s="1"/>
  <c r="A483" i="2" s="1"/>
  <c r="A484" i="2" s="1"/>
  <c r="A485" i="2" s="1"/>
  <c r="A486" i="2" s="1"/>
  <c r="A487" i="2" s="1"/>
  <c r="A488" i="2" s="1"/>
  <c r="A489" i="2" s="1"/>
  <c r="A490" i="2" s="1"/>
  <c r="A491" i="2" s="1"/>
  <c r="A492" i="2" s="1"/>
  <c r="A493" i="2" s="1"/>
  <c r="A494" i="2" s="1"/>
  <c r="A495" i="2" s="1"/>
  <c r="A496" i="2" s="1"/>
  <c r="A497" i="2" s="1"/>
  <c r="A498" i="2" s="1"/>
  <c r="A499" i="2" s="1"/>
  <c r="A500" i="2" s="1"/>
  <c r="A501" i="2" s="1"/>
  <c r="A502" i="2" s="1"/>
  <c r="A503" i="2" s="1"/>
  <c r="A504" i="2" s="1"/>
  <c r="A505" i="2" s="1"/>
  <c r="A506" i="2" s="1"/>
  <c r="A507" i="2" s="1"/>
  <c r="A508" i="2" s="1"/>
  <c r="A509" i="2" s="1"/>
  <c r="A510" i="2" s="1"/>
  <c r="A511" i="2" s="1"/>
  <c r="A512" i="2" s="1"/>
  <c r="A513" i="2" s="1"/>
  <c r="A514" i="2" s="1"/>
  <c r="A515" i="2" s="1"/>
  <c r="A516" i="2" s="1"/>
  <c r="A517" i="2" s="1"/>
  <c r="A518" i="2" s="1"/>
  <c r="A519" i="2" s="1"/>
  <c r="A520" i="2" s="1"/>
  <c r="A521" i="2" s="1"/>
  <c r="A522" i="2" s="1"/>
  <c r="A523" i="2" s="1"/>
  <c r="A524" i="2" s="1"/>
  <c r="A525" i="2" s="1"/>
  <c r="A526" i="2" s="1"/>
  <c r="A527" i="2" s="1"/>
  <c r="A528" i="2" s="1"/>
  <c r="A529" i="2" s="1"/>
  <c r="A530" i="2" s="1"/>
  <c r="A531" i="2" s="1"/>
  <c r="D27" i="8" l="1"/>
  <c r="D17" i="8" s="1"/>
</calcChain>
</file>

<file path=xl/sharedStrings.xml><?xml version="1.0" encoding="utf-8"?>
<sst xmlns="http://schemas.openxmlformats.org/spreadsheetml/2006/main" count="3607" uniqueCount="748">
  <si>
    <t>ЗДРАВООХРАНЕНИЕ</t>
  </si>
  <si>
    <t>0900</t>
  </si>
  <si>
    <t xml:space="preserve"> Другие вопросы в области здравоохранения</t>
  </si>
  <si>
    <t>0909</t>
  </si>
  <si>
    <t>Муниципальная программа «Профилактика и ограничение  распространения туберкулеза на территории Верхнесалдинского городского округа до 2020 года»</t>
  </si>
  <si>
    <t>23 000 00000</t>
  </si>
  <si>
    <t>Мероприятия по социальной  защите  медицинских работников, больных туберкулезом, и лиц, находящихся с ними в контакте</t>
  </si>
  <si>
    <t>23 004 22000</t>
  </si>
  <si>
    <t>Мероприятия, направленные на  информационное обеспечение населения по вопросам профилактики туберкулеза</t>
  </si>
  <si>
    <t>23 005 22000</t>
  </si>
  <si>
    <t>Организация массовых мероприятий по информированию населения о мерах профилактики ВИЧ–инфекции и привлечению приверженности к обследованию, лечению ВИЧ- инфекции</t>
  </si>
  <si>
    <t>24 001 22000</t>
  </si>
  <si>
    <t xml:space="preserve">Разработка и издание   информационных  материалов (в том числе аудио, видеороликов) по профилактике ВИЧ–инфекции                               </t>
  </si>
  <si>
    <t>24 002 22000</t>
  </si>
  <si>
    <t>24 003 22000</t>
  </si>
  <si>
    <t>24 000 00000</t>
  </si>
  <si>
    <t>Организация обучения учащихся средне- профессиональных учреждений, учебных заведений дополнительного образования, специалистов учреждений и организаций, отвечающих за профилактику ВИЧ–инфекции</t>
  </si>
  <si>
    <t>24 004 22000</t>
  </si>
  <si>
    <t>Организация  и проведение мероприятий, направленных на профилактику ВИЧ–инфекции среди работающего населения</t>
  </si>
  <si>
    <t>24 005 22000</t>
  </si>
  <si>
    <t xml:space="preserve">Организация  и проведение мероприятий, направленных на профилактику ВИЧ–инфекции среди потребителей наркотиков и лиц, относящихся к группам риска по инфицированию и распространению  ВИЧ–инфекции половым путем </t>
  </si>
  <si>
    <t>24 006 22000</t>
  </si>
  <si>
    <t xml:space="preserve">  Верхнесалдинского  городского  округа  на  2017  год </t>
  </si>
  <si>
    <t>«Приложение   № 10</t>
  </si>
  <si>
    <t>от                                  №</t>
  </si>
  <si>
    <t>2018-2019 годов»</t>
  </si>
  <si>
    <t>на 2017 год и плановый период</t>
  </si>
  <si>
    <t>08 101 24000</t>
  </si>
  <si>
    <t xml:space="preserve">Муниципальная программа «Совершенствование механизмов осуществления закупок товаров,  работ, услуг для муниципальных нужд Верхнесалдинского городского округа до 2021 года» </t>
  </si>
  <si>
    <t>06 311 24000</t>
  </si>
  <si>
    <t xml:space="preserve">Подпрограмма «Предоставление региональной поддержки молодым семьям на улучшение жилищных условий» </t>
  </si>
  <si>
    <t>03 500 00000</t>
  </si>
  <si>
    <t>Предоставление региональных социальных выплат молодым семьям на улучшение жилищных условий</t>
  </si>
  <si>
    <t>03 508 29000</t>
  </si>
  <si>
    <t>Муниципальная программа «Ограничение  распространения ВИЧ-инфекции на территории Верхнесалдинского городского округа до 2020 года»</t>
  </si>
  <si>
    <t>Муниципальная программа «Ограничение распространения ВИЧ-инфекции на территории Верхнесалдинского городского округа до 2020 года»</t>
  </si>
  <si>
    <t>СРЕДСТВА  МАССОВОЙ  ИНФОРМАЦИИ</t>
  </si>
  <si>
    <t>1200</t>
  </si>
  <si>
    <t>1202</t>
  </si>
  <si>
    <t>Подпрограмма "Энергосбережение и повышение энергетической эффективности Верхнесалдинского городского округа"</t>
  </si>
  <si>
    <t>01 200 00000</t>
  </si>
  <si>
    <t xml:space="preserve">Бюджетные инвестиции </t>
  </si>
  <si>
    <t>Осуществление производства и выпуска печатного средства массовой информации "Салдинская газета"</t>
  </si>
  <si>
    <t>04 209 2А000</t>
  </si>
  <si>
    <t xml:space="preserve">04 210 24000                                    </t>
  </si>
  <si>
    <t>Содержание гидротехнических сооружений</t>
  </si>
  <si>
    <t>Создание условий для организации  и функционирования  добровольной  пожарной охраны и участия граждан в обеспечении первичных мер пожарной безопасности, в том числе в борьбе с пожарами</t>
  </si>
  <si>
    <t xml:space="preserve">Капитальный ремонт, приведение в соответствии с требованиями пожарной безопасности и санитарного законодательства, а также иных надзорных органов зданий и помещений, в которых размещены муниципальные образовательные организации муниципальных образований </t>
  </si>
  <si>
    <t>Подготовка проектно-сметной документации</t>
  </si>
  <si>
    <t>Капитальный ремонт, приведение в соответствие с требованиями пожарной безопасности и санитарного законодательства зданий и сооружений муниципальных загородных оздоровительных лагерей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</si>
  <si>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</si>
  <si>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Мероприятия, направленные на  поддержку старшего поколения и граждан в трудной жизненной ситуации</t>
  </si>
  <si>
    <t>Подпрограмма "Создание  системы  кадастра  недвижимости  Верхнесалдинского  городского  округа "</t>
  </si>
  <si>
    <t>Прочие  мероприятия  по  благоустройству  городских  округов  и  поселений</t>
  </si>
  <si>
    <t>814 00 99</t>
  </si>
  <si>
    <t>Реализация мероприятий областной  целевой программы " Молодежь Свердловской области" на 2011-2015 годы</t>
  </si>
  <si>
    <t xml:space="preserve">Функционирование  высшего  должностного  лица  субъекта  Российской  Федерации  и  муниципального образования </t>
  </si>
  <si>
    <t>0410</t>
  </si>
  <si>
    <t>Связь  и  информатика</t>
  </si>
  <si>
    <t>0111</t>
  </si>
  <si>
    <t>Муниципальная программа «Развитие физической культуры, спорта и молодежной политики в Верхнесалдинском городском округе до 2021 года»</t>
  </si>
  <si>
    <t>Подпрограмма "Развитие физической культуры и спорта  в Верхнесалдинском городском округе до 2021 года»</t>
  </si>
  <si>
    <t>Организация предоставления дошкольного образования, создание условий для присмотра и ухода за детьми, содержания детей в муниципальных образовательных организациях</t>
  </si>
  <si>
    <t>Подпрограмма «Развитие системы общего образования в Верхнесалдинском городском округе»</t>
  </si>
  <si>
    <t>Подпрограмма  «Развитие системы дополнительного образования, отдыха и оздоровления детей в Верхнесалдинском городском округе»</t>
  </si>
  <si>
    <t>Организация предоставления дополнительного образования детей  в муниципальных  организациях дополнительного образования</t>
  </si>
  <si>
    <t xml:space="preserve">Организация отдыха и  оздоровления детей и  подростков  в Верхнесалдинском городском округе   </t>
  </si>
  <si>
    <t>16 427 29000</t>
  </si>
  <si>
    <t>72 000 00000</t>
  </si>
  <si>
    <t>11 000 00000</t>
  </si>
  <si>
    <t>11 208 27000</t>
  </si>
  <si>
    <t>11 200 00000</t>
  </si>
  <si>
    <t>11 100 00000</t>
  </si>
  <si>
    <t>11 101 28000</t>
  </si>
  <si>
    <t>11 102 28000</t>
  </si>
  <si>
    <t>11 103 28000</t>
  </si>
  <si>
    <t>Подпрограмма  "Укрепление и развитие материально-технической базы образовательных организаций Верхнесалдинскогогородского округа"</t>
  </si>
  <si>
    <t>10 100 00000</t>
  </si>
  <si>
    <t>10 104 27000</t>
  </si>
  <si>
    <t>10 102 45100</t>
  </si>
  <si>
    <t>10 400 00000</t>
  </si>
  <si>
    <t>10 419 27000</t>
  </si>
  <si>
    <t>10 312 27000</t>
  </si>
  <si>
    <t>10 315 27000</t>
  </si>
  <si>
    <t>Организация деятельности муниципальных учреждений дополнительного образования  в  сфере культуры</t>
  </si>
  <si>
    <t>Создание резервов материальных ресурсов для ликвидации чрезвычайных ситуаций и целей гражданской обороны</t>
  </si>
  <si>
    <t>07 316 23000</t>
  </si>
  <si>
    <t>Муниципальная программа «Обеспечение правопорядка на территории Верхнесалдинского городского округа на 2017-2022 годы»</t>
  </si>
  <si>
    <t>25 000 00000</t>
  </si>
  <si>
    <t xml:space="preserve">Осуществление мер, направленных на укрепление межнационального и межконфессионального согласия </t>
  </si>
  <si>
    <t>25 002 23000</t>
  </si>
  <si>
    <t>25 003 23000</t>
  </si>
  <si>
    <t>Внедрение современных технических средств для обеспечения правопорядка и безопасности</t>
  </si>
  <si>
    <t>25 004 23000</t>
  </si>
  <si>
    <t>Профилактика  терроризма</t>
  </si>
  <si>
    <t>25 006 23000</t>
  </si>
  <si>
    <t>Профилактика  семейного неблагополучия, безнадзорности, правонарушений и защита прав  несовершеннолетних и молодежи</t>
  </si>
  <si>
    <t>25 007 23000</t>
  </si>
  <si>
    <t>Дополнительное  образование детей</t>
  </si>
  <si>
    <t>0703</t>
  </si>
  <si>
    <t>72 000 22003</t>
  </si>
  <si>
    <t>19  014 22002</t>
  </si>
  <si>
    <t>16 428 22002</t>
  </si>
  <si>
    <t>Выплата единовременного поощрения за многолетний труд и   в связи с уходом на пенсию</t>
  </si>
  <si>
    <t>72 000 22001</t>
  </si>
  <si>
    <t>Расходы по уплате НДС в федеральный бюджет при зачислении в местный бюджет   денежных средств от реализации муниципального имущества, передачи имущественных прав (право на заключениие договоров на уствновку и эксплуатацию рекламных конструкций)</t>
  </si>
  <si>
    <t>«Об  утверждении  бюджета</t>
  </si>
  <si>
    <t>10 313 45600</t>
  </si>
  <si>
    <t>10 420 27000</t>
  </si>
  <si>
    <t>Подпрограмма "Обеспечение реализации муниципальной  программы «Развитие системы образования в Верхнесалдинском городском округе до 20121 года"</t>
  </si>
  <si>
    <t>Обеспечение деятельности подведомственных управлению образования учреждений</t>
  </si>
  <si>
    <t>Муниципальная программа "Развитие физической культуры, спорта и молодежной политики в Верхнесалдинском городском округе до 2021 года"</t>
  </si>
  <si>
    <t>Обеспечение осуществления мероприятий по приоритетным направлениям работы с молодежью на территории  Верхнесалдинского городского округа</t>
  </si>
  <si>
    <t>Подпрограмма «Патриотическое воспитание граждан  в  Верхнесалдинском городском округе до 2021 года"</t>
  </si>
  <si>
    <t>Подпрограмма «Развитие потенциала молодежи в  Верхнесалдинском городском округе до 2021 года"</t>
  </si>
  <si>
    <t>Ремонт   автомобильных дорог  общего пользования местного значения</t>
  </si>
  <si>
    <t>Муниципальная  программа «Обеспечение безопасного природопользования на территории Верхнесалдинского городского округа до 2021 года»</t>
  </si>
  <si>
    <t>Подпрограмма  «Экологическая безопасность»</t>
  </si>
  <si>
    <t>Проведение экологических мероприятий по обращению с отходами производства и потребления</t>
  </si>
  <si>
    <t>Обустройство источников нецентрализованного водоснабжения</t>
  </si>
  <si>
    <t>Проведение мониторинга воды, атмосферного воздуха  Верхнесалдинского городского округа</t>
  </si>
  <si>
    <t>Проведение экологических выставок, конкурсов, съездов, экологического обучения</t>
  </si>
  <si>
    <t>Подпрограмма  «Развитие водохозяйственного комплекса»</t>
  </si>
  <si>
    <t>Подпрограмма «Использование, охрана, защита и воспроизводство лесов»</t>
  </si>
  <si>
    <t>Проведение лесохозяйственных мероприятий в городских лесах</t>
  </si>
  <si>
    <t>Субсидии бюджетным учреждениям</t>
  </si>
  <si>
    <t>610</t>
  </si>
  <si>
    <t>620</t>
  </si>
  <si>
    <t>Субсидии автономным учреждениям</t>
  </si>
  <si>
    <t xml:space="preserve">Субсидии автономным учреждениям </t>
  </si>
  <si>
    <t xml:space="preserve">Субсидии бюджетным учреждениям </t>
  </si>
  <si>
    <t>Обеспечение  деятельности  финансовых,  налоговых  и  таможенных  органов  и  органов  финансового  (финансово - бюджетного)  надзора</t>
  </si>
  <si>
    <t>Наименование  программ</t>
  </si>
  <si>
    <t>Код    целевой   статьи</t>
  </si>
  <si>
    <t>0605</t>
  </si>
  <si>
    <t>Другие  вопросы  в  области  охраны  окружающей  среды</t>
  </si>
  <si>
    <t>Подпрограмма "Строительство, реконструкция и капитальный ремонт автомобильных  дорог общего пользования местного значения"</t>
  </si>
  <si>
    <t xml:space="preserve">Подпрограмма "Содержание дорожного хозяйства" </t>
  </si>
  <si>
    <t>Содержание автомобильных дорог  общего пользования местного значения и тротуаров общего пользования</t>
  </si>
  <si>
    <t>Подпрограмма "Дорожная безопасность "</t>
  </si>
  <si>
    <t>1000</t>
  </si>
  <si>
    <t xml:space="preserve">Подпрограмма "Обеспечение реализации муниципальной программы "Развитие культуры в Верхнесалдинском городском округе до 2021 года" </t>
  </si>
  <si>
    <t>0314</t>
  </si>
  <si>
    <t>Другие  вопросы  в  области  национальной  безопасности  и  правоохранительной  деятельности</t>
  </si>
  <si>
    <t>Код вида рас-хо-дов</t>
  </si>
  <si>
    <t>0406</t>
  </si>
  <si>
    <t>Водное  хозяйство</t>
  </si>
  <si>
    <t>0113</t>
  </si>
  <si>
    <t xml:space="preserve">КУЛЬТУРА,  КИНЕМАТОГРАФИЯ  </t>
  </si>
  <si>
    <t>ФИЗИЧЕСКАЯ  КУЛЬТУРА  И  СПОРТ</t>
  </si>
  <si>
    <t>П/п</t>
  </si>
  <si>
    <t xml:space="preserve">          К решению Думы городского округа</t>
  </si>
  <si>
    <t xml:space="preserve">          от         августа  2014 г.   № </t>
  </si>
  <si>
    <t xml:space="preserve">                                                                                                                                                    К решению Думы городского округа</t>
  </si>
  <si>
    <t xml:space="preserve">                                                                                                                                                    от         августа  2014 г. №</t>
  </si>
  <si>
    <t>Лесное  хозяйство</t>
  </si>
  <si>
    <t>0407</t>
  </si>
  <si>
    <t>0804</t>
  </si>
  <si>
    <t>1105</t>
  </si>
  <si>
    <t>Другие  вопросы  в  области  физической  культуры  и  спорта</t>
  </si>
  <si>
    <t>Выплата пенсии за выслугу лет гражданам, замещавшим муниципальные должности на постоянной основе и должности муниципальной службы</t>
  </si>
  <si>
    <t>02 001 25000</t>
  </si>
  <si>
    <t>02 003 25000</t>
  </si>
  <si>
    <t>04 208 22000</t>
  </si>
  <si>
    <t>17 001 22000</t>
  </si>
  <si>
    <t>19 001 22000</t>
  </si>
  <si>
    <t>13 104 22000</t>
  </si>
  <si>
    <t>13 105 22000</t>
  </si>
  <si>
    <t>13 106 22000</t>
  </si>
  <si>
    <t>13 107 22000</t>
  </si>
  <si>
    <t>13 110 22000</t>
  </si>
  <si>
    <t>13 315 21100</t>
  </si>
  <si>
    <t>10 524 21100</t>
  </si>
  <si>
    <t>11 622 21100</t>
  </si>
  <si>
    <t>72 000 21100</t>
  </si>
  <si>
    <t>16 424 21100</t>
  </si>
  <si>
    <t>Осуществление государственного полномочия Свердловской области по предоставлению гражданам субсидий на оплату жилого помещения и коммунальных услуг в соответствии с Законом Свердловской области  «О наделении органов местного самоуправления муниципальных образований, расположенных на территории Свердловской области, государственным полномочием Свердловской области по предоставлению гражданам субсидий на оплату жилого помещения и коммунальных услуг»</t>
  </si>
  <si>
    <t>Предоставление субсидий садоводческим, огородническим и дачным некоммерческим объединениям</t>
  </si>
  <si>
    <t>Содержание и обеспечение деятельности муниципального казенного учреждения "Центр закупок"</t>
  </si>
  <si>
    <t>1301</t>
  </si>
  <si>
    <t>Процентные платежи по муниципальному долгу</t>
  </si>
  <si>
    <t>Обслуживание муниципального долга</t>
  </si>
  <si>
    <t>Другие общегосударственные вопросы</t>
  </si>
  <si>
    <t>0409</t>
  </si>
  <si>
    <t>Дорожное  хозяйство  (дорожные  фонды)</t>
  </si>
  <si>
    <t>850</t>
  </si>
  <si>
    <t>Уплата налогов, сборов и иных платежей</t>
  </si>
  <si>
    <t>Подпрограмма "Развитие культурно - досуговой деятельности, библиотечного, музейного дела и кинообслуживания  населения"</t>
  </si>
  <si>
    <t xml:space="preserve">Организация деятельности муниципальных  музеев, приобретение и хранение музейных предметов и музейных коллекций </t>
  </si>
  <si>
    <t>Организация  библиотечного обслуживания населения, формирование и хранение библиотечных фондов муниципальных библиотек</t>
  </si>
  <si>
    <t xml:space="preserve">Организация деятельности учреждений культуры культурно -досуговой сферы </t>
  </si>
  <si>
    <t>Сопровождение информационной системы обеспечения градостроительной деятельности</t>
  </si>
  <si>
    <t xml:space="preserve">Муниципальная программа "Стимулирование развития жилищного строительства и обеспечение населения доступным  и комфортным жильем путем реализации механизмов поддержки и развития жилищного строительства и стимулирования спроса на рынке жилья до 2021года"
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</si>
  <si>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</si>
  <si>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Непрограмные направления деятельности</t>
  </si>
  <si>
    <t>120</t>
  </si>
  <si>
    <t>Расходы на выплаты персоналу государственных (муниципальных) органов</t>
  </si>
  <si>
    <t>Обеспечение деятельности органов местного самоуправления (центральный аппарат)</t>
  </si>
  <si>
    <t>240</t>
  </si>
  <si>
    <t>Иные закупки товаров, работ и услуг для обеспечения государственных (муниципальных) нужд</t>
  </si>
  <si>
    <t>Областная целевая программа "Патриотическое воспитание граждан в Свердловской области"на 2011-2015 годы"</t>
  </si>
  <si>
    <t>Резервные  средства</t>
  </si>
  <si>
    <t xml:space="preserve">Другие  вопросы  в  области  культуры,  кинематографии  </t>
  </si>
  <si>
    <t>16 300 00000</t>
  </si>
  <si>
    <t>16 400 00000</t>
  </si>
  <si>
    <t>72 000 29000</t>
  </si>
  <si>
    <t>821 00 03</t>
  </si>
  <si>
    <t>Содержание, текущий и капитальный ремонт объектов,  составляющих муниципальную казну  городского округа</t>
  </si>
  <si>
    <t>Организация предоставления общего образования и создание  условий для содержания  детей в муниципальных общеобразовательных  организациях</t>
  </si>
  <si>
    <t xml:space="preserve">Создание, внедрение, развитие и популяризация программно-технологической инфраструктуры для предоставления муниципальных услуг в электронном виде </t>
  </si>
  <si>
    <t>20 001 24000</t>
  </si>
  <si>
    <t>03 000 00000</t>
  </si>
  <si>
    <t>к  решению  Думы  городского  округа</t>
  </si>
  <si>
    <t>Верхнесалдинского городского  округа</t>
  </si>
  <si>
    <t>Обеспечение деятельности МКУ "Управление гражданской защиты Верхнесалдинского городского округа"</t>
  </si>
  <si>
    <t xml:space="preserve">Подпрограмма "Обеспечение деятельности МКУ "Управление гражданской защиты Верхнесалдинского городского округа" </t>
  </si>
  <si>
    <t>Подпрограмма "Обеспечение реализации муниципальной  программы «Развитие системы образования в Верхнесалдинском городском округе до 2021 года"</t>
  </si>
  <si>
    <t>04 100 00000</t>
  </si>
  <si>
    <t>Уличное освещение (текущее обслуживание и ремонт сетей наружного освещения, стоимость уличного освещения)</t>
  </si>
  <si>
    <t>04 102 25000</t>
  </si>
  <si>
    <t>04 103 25000</t>
  </si>
  <si>
    <t>04 104 25000</t>
  </si>
  <si>
    <t>Мероприятия, направленные на поддержку старшего поколения и граждан в трудной жизненной ситуации</t>
  </si>
  <si>
    <t>09 200 00000</t>
  </si>
  <si>
    <t>09 202 27000</t>
  </si>
  <si>
    <t>09 300 00000</t>
  </si>
  <si>
    <t>09 304 27000</t>
  </si>
  <si>
    <t>09 305 27000</t>
  </si>
  <si>
    <t>09 101 22000</t>
  </si>
  <si>
    <t>03 400 00000</t>
  </si>
  <si>
    <t>22 003 29000</t>
  </si>
  <si>
    <t>15 000 00000</t>
  </si>
  <si>
    <t>15 100 00000</t>
  </si>
  <si>
    <t>15 102 29000</t>
  </si>
  <si>
    <t>15 101 29000</t>
  </si>
  <si>
    <t>15 300 00000</t>
  </si>
  <si>
    <t>15 310 29000</t>
  </si>
  <si>
    <t>11 600 00000</t>
  </si>
  <si>
    <t>11 623 28000</t>
  </si>
  <si>
    <t>11 624 29000</t>
  </si>
  <si>
    <t>Организация деятельности муниципального архива</t>
  </si>
  <si>
    <t>Осуществление государственных полномочий органами местного самоуправления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</si>
  <si>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Подпрограмма «Обеспечение деятельности администрации Верхнесалдинского городского округа до 2021 года»</t>
  </si>
  <si>
    <t>110</t>
  </si>
  <si>
    <t xml:space="preserve">Подпрограмма "Совершенствование гражданской   обороны, предупреждение и ликвидация чрезвычайных ситуаций на территории Верхнесалдинского городского округа" </t>
  </si>
  <si>
    <t>Муниципальная программа «Развитие градостроительной деятельности Верхнесалдинского городского округа до 2021 года»</t>
  </si>
  <si>
    <t>Муниципальная программа   «Обеспечение деятельности по комплектованию, учету, хранению и использованию архивных документов на территории Верхнесалдинского городского округа до 2021 года»</t>
  </si>
  <si>
    <t>Обеспечение оповещения и информирования  населения об угрозе возникновения или о возникновении чрезвычайных ситуаций</t>
  </si>
  <si>
    <t>Обеспечение безопасности людей на водных объектах</t>
  </si>
  <si>
    <t>Подпрограмма "Обеспечение первичных мер пожарной безопасности на территории Верхнесалдинского городского округа"</t>
  </si>
  <si>
    <t>Обеспечение пожарной безопасности  на территории Верхнесалдинского городского округа</t>
  </si>
  <si>
    <t>Повышение  противопожарной защищенности  территории Вехнесалдинского городского округа</t>
  </si>
  <si>
    <t>Профилактика дорожной безопасности и правонарушений  в общественных местах, на улицах</t>
  </si>
  <si>
    <t>Расходы на выплаты персоналу казенных учреждений</t>
  </si>
  <si>
    <t>Обеспечение мероприятий по организации трудоустройства подростков</t>
  </si>
  <si>
    <t>Муниципальная программа "Развитие жилищно-коммунального хозяйства, повышение энергетической эффективности Верхнесалдинского городского округа до 2021 года"</t>
  </si>
  <si>
    <t>Подпрограмма  "Развитие и модернизация систем коммунальной инфраструктуры Верхнесалдинского городского округа до 2021 года"</t>
  </si>
  <si>
    <t xml:space="preserve">Проведение мероприятий по проектированию,  реконструкции, модернизации и строительству систем коммунальной инфраструктуры     </t>
  </si>
  <si>
    <t>Социальные выплаты гражданам, кроме публичных нормативных социальных выплат</t>
  </si>
  <si>
    <t>Выплата единовременного поощрения за многолетний труд, в связи с уходом на пенсию</t>
  </si>
  <si>
    <t>Обеспечение деятельности подведомственных учреждений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</si>
  <si>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</si>
  <si>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Муниципальная программа «Развитие кадровой политики в системе муниципального управления  Верхнесалдинского городского округа и противодействие коррупции в Верхнесалдиском городском округе  до 2021 года»</t>
  </si>
  <si>
    <t>72 000 21400</t>
  </si>
  <si>
    <t>14 404 21100</t>
  </si>
  <si>
    <t xml:space="preserve">Финансовое обеспечение  государственных  гарантий  реализации прав    на  получение  общедоступного  и  бесплатного  дошкольного,  начального  общего,  основного  общего,  среднего    общего образования в муниципальных общеобразовательных организациях и финансовое обеспечение дополнительного  образования детей  в  муниципальных  общеобразовательных  организациях  </t>
  </si>
  <si>
    <t>Муниципальная программа "Развитие культуры в Верхнесалдинском городском округе до 2021 года"</t>
  </si>
  <si>
    <t>Подпрограмма "Развитие образования в сфере культуры "</t>
  </si>
  <si>
    <t>Общее образование</t>
  </si>
  <si>
    <t>1006</t>
  </si>
  <si>
    <t>Другие  вопросы  в  области  социальной  политики</t>
  </si>
  <si>
    <t>Муниципальная программа "Реализация и развитие муниципального управления в Верхнесалдинском городском округе до 2021 года"</t>
  </si>
  <si>
    <t>Подпрограмма "Обеспечение реализации  муниципальной программы "Повышение эффективности управления муниципальной собственностью Верхнесалдиского городского округа до 2021 года"</t>
  </si>
  <si>
    <t xml:space="preserve">Подпрограмма  «Обеспечение деятельности муниципального бюджетного учреждения «Служба городского хозяйства» </t>
  </si>
  <si>
    <t xml:space="preserve">Содержание и обеспечение деятельности муниципального бюджетного учреждения «Служба городского хозяйства» </t>
  </si>
  <si>
    <t>ВСЕГО  РАСХОДОВ</t>
  </si>
  <si>
    <t>0102</t>
  </si>
  <si>
    <t>Глава  муниципального  образования</t>
  </si>
  <si>
    <t>0103</t>
  </si>
  <si>
    <t>0104</t>
  </si>
  <si>
    <t>Резервные  фонды</t>
  </si>
  <si>
    <t>Другие  общегосударственные  вопросы</t>
  </si>
  <si>
    <t>0309</t>
  </si>
  <si>
    <t>0310</t>
  </si>
  <si>
    <t>Жилищное  хозяйство</t>
  </si>
  <si>
    <t>0501</t>
  </si>
  <si>
    <t>Коммунальное  хозяйство</t>
  </si>
  <si>
    <t>0502</t>
  </si>
  <si>
    <t xml:space="preserve">Молодежная  политика  и  оздоровление  детей </t>
  </si>
  <si>
    <t>0707</t>
  </si>
  <si>
    <t>Пенсионное  обеспечение</t>
  </si>
  <si>
    <t>Дошкольное  образование</t>
  </si>
  <si>
    <t>0701</t>
  </si>
  <si>
    <t>Общее  образование</t>
  </si>
  <si>
    <t>0702</t>
  </si>
  <si>
    <t>Другие  вопросы  в  области  образования</t>
  </si>
  <si>
    <t>0709</t>
  </si>
  <si>
    <t>1001</t>
  </si>
  <si>
    <t>Культура</t>
  </si>
  <si>
    <t>0801</t>
  </si>
  <si>
    <t xml:space="preserve">Код </t>
  </si>
  <si>
    <t>раз-  дела, подраз-</t>
  </si>
  <si>
    <t xml:space="preserve"> дела</t>
  </si>
  <si>
    <t>0100</t>
  </si>
  <si>
    <t>ОБЩЕГОСУДАРСТВЕННЫЕ   ВОПРОСЫ</t>
  </si>
  <si>
    <t>0300</t>
  </si>
  <si>
    <t>НАЦИОНАЛЬНАЯ   БЕЗОПАСНОСТЬ   И   ПРАВООХРАНИТЕЛЬНАЯ   ДЕЯТЕЛЬНОСТЬ</t>
  </si>
  <si>
    <t>0400</t>
  </si>
  <si>
    <t>НАЦИОНАЛЬНАЯ  ЭКОНОМИКА</t>
  </si>
  <si>
    <t>Другие  вопросы  в  области  национальной  экономики</t>
  </si>
  <si>
    <t>0500</t>
  </si>
  <si>
    <t>ЖИЛИЩНО – КОММУНАЛЬНОЕ  ХОЗЯЙСТВО</t>
  </si>
  <si>
    <t>0600</t>
  </si>
  <si>
    <t>ОХРАНА  ОКРУЖАЮЩЕЙ  СРЕДЫ</t>
  </si>
  <si>
    <t>0700</t>
  </si>
  <si>
    <t>ОБРАЗОВАНИЕ</t>
  </si>
  <si>
    <t>0800</t>
  </si>
  <si>
    <t>СОЦИАЛЬНАЯ  ПОЛИТИКА</t>
  </si>
  <si>
    <t>ИТОГО     РАСХОДОВ</t>
  </si>
  <si>
    <t xml:space="preserve">Другие  вопросы  в  области  национальной  экономики </t>
  </si>
  <si>
    <t>Молодежная  политика  и  оздоровление  детей</t>
  </si>
  <si>
    <t>1003</t>
  </si>
  <si>
    <t>Социальное  обеспечение  населения</t>
  </si>
  <si>
    <t>242</t>
  </si>
  <si>
    <t>Закупка товаров, работ, услуг в сфере информационно-коммуникационных технологий</t>
  </si>
  <si>
    <t>244</t>
  </si>
  <si>
    <t>Обслуживание и содержание  Верхнесалдинского гидроузла</t>
  </si>
  <si>
    <t>05 111 24000</t>
  </si>
  <si>
    <t xml:space="preserve">Строительство автомобильной дороги в мкр. Мельничный, мкр. «Юго-восточный», в районе улиц Ветеринарная - Лесная в городе Верхняя Салда </t>
  </si>
  <si>
    <t>Прочая закупка товаров, работ и услуг для государственных (муниципальных) нужд</t>
  </si>
  <si>
    <t>870</t>
  </si>
  <si>
    <t>Резервные фонды</t>
  </si>
  <si>
    <t>Реализация  мероприятий по патриотическому воспитанию молодых граждан на территории Верхнесалдинского городского округа</t>
  </si>
  <si>
    <t>Муниципальная программа  «Восстановление и развитие объектов внешнего благоустройства Верхнесалдинского городского округа до 2021 года»</t>
  </si>
  <si>
    <t>Муниципальная программа «Обеспечение безопасного природопользования на территории Верхнесалдинского городского округа до 2021 года»</t>
  </si>
  <si>
    <t>06 209 24000</t>
  </si>
  <si>
    <t>Муниципальная программа "Адресная поддержка населения Верхнесалдинского городского округа до 2021 года"</t>
  </si>
  <si>
    <t xml:space="preserve">Подпрограмма "Реализация дополнительных мер социальной помощи отдельным категориям граждан в Верхнесалдинском городском округе" </t>
  </si>
  <si>
    <t>Выплаты  материальной помощи отдельным категориям граждан, проживающим на территории  Верхнесалдинского городского округа</t>
  </si>
  <si>
    <t>Подпрограмма «Повышение  благоустройства жилищного фонда Верхнесалдинского городского округа и создание благоприятной среды проживания  граждан»</t>
  </si>
  <si>
    <t xml:space="preserve">Подпрограмма "Обеспечение деятельности муниципального казенного  учреждения "Служба субсидий" </t>
  </si>
  <si>
    <t>ИТОГО</t>
  </si>
  <si>
    <t>Код  классификации  источников  финансирования  дефицита  бюджета  городского  округа</t>
  </si>
  <si>
    <t xml:space="preserve">Наименование  источника  финансирования  дефицита  бюджета  городского  округа </t>
  </si>
  <si>
    <t xml:space="preserve">000 01 00 00 00 00 0000 000  </t>
  </si>
  <si>
    <t xml:space="preserve">Источники  внутреннего  финансирования  дефицитов  бюджетов  </t>
  </si>
  <si>
    <t>Муниципальная программа «Содействие развитию субъектов малого и среднего  предпринимательства на территории Верхнесалдинского городского округа до 2021 года"</t>
  </si>
  <si>
    <t>Муниципальная программа «Развитие жилищно-коммунального хозяйства и повышение энергетической эффективности Верхнесалдинского городского округа до 2021 года»</t>
  </si>
  <si>
    <t>Муниципальная программа «Восстановление и развитие объектов внешнего благоустройства Верхнесалдинского городского округа до 2021 года»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</si>
  <si>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</si>
  <si>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10 102 45110</t>
  </si>
  <si>
    <t>10 102 45120</t>
  </si>
  <si>
    <t>Финансовое обеспечение  государственных  гарантий  реализации прав    на  получение  общедоступного  и  бесплатного  дошкольного,  начального  общего,  основного  общего,  среднего    общего образования в муниципальных общеобразовательных организациях и финансовое обеспечение дополнительного  образования детей  в  муниципальных  общеобразовательных  организациях  в части финансирования расходов на оплату труда общеобразовательных организаций</t>
  </si>
  <si>
    <t>10 206 45310</t>
  </si>
  <si>
    <t>Финансовое обеспечение  государственных  гарантий  реализации прав    на  получение  общедоступного  и  бесплатного  дошкольного,  начального  общего,  основного  общего,  среднего    общего образования в муниципальных общеобразовательных организациях и финансовое обеспечение дополнительного  образования детей  в  муниципальных  общеобразовательных  организациях  в части финансирования расходов на приобретение учебников и учебных пособий, средств обучения, игр, игрушек</t>
  </si>
  <si>
    <t>10 206 45320</t>
  </si>
  <si>
    <t>10 314 27000</t>
  </si>
  <si>
    <t>19 013 21000</t>
  </si>
  <si>
    <t>20 005 21000</t>
  </si>
  <si>
    <t>21 001 21000</t>
  </si>
  <si>
    <t>000 01 02 00 00 00 0000 000</t>
  </si>
  <si>
    <t>Кредиты  кредитных  организаций  в  валюте  Российской  Федерации</t>
  </si>
  <si>
    <t>901 01 02 00 00 04 0000 710</t>
  </si>
  <si>
    <t>Получение  кредитов  от  кредитных  организаций  бюджетами  городских  округов  в  валюте  Российской  Федерации</t>
  </si>
  <si>
    <t>000 01 05 00 00 00 0000 000</t>
  </si>
  <si>
    <t>Изменение  остатков  средств  на  счетах  по  учету  средств  бюджета</t>
  </si>
  <si>
    <t>16 000 00000</t>
  </si>
  <si>
    <t>Свод  источников   внутреннего финансирования  дефицита  бюджета</t>
  </si>
  <si>
    <t>Сопровождение программного комплекса "ИСУФ"</t>
  </si>
  <si>
    <t>Выполнение работ по оценке рыночной стоимости годовой арендной платы за пользование муниципальным имуществом или проведение рыночной оценки стоимости имущества для приватизации</t>
  </si>
  <si>
    <t>13 100 00000</t>
  </si>
  <si>
    <t>13 000 00000</t>
  </si>
  <si>
    <t>13 300 00000</t>
  </si>
  <si>
    <t>13 200 00000</t>
  </si>
  <si>
    <t>13 211 24000</t>
  </si>
  <si>
    <t>13 212 24000</t>
  </si>
  <si>
    <t>Проведение рыночной оценки годовой арендной платы за земельные участки или проведение оценки рыночной стоимости земельных участков в целях предоставления земельных участков на торгах</t>
  </si>
  <si>
    <t>13 318 29000</t>
  </si>
  <si>
    <t>14 000 00000</t>
  </si>
  <si>
    <t>14 400 00000</t>
  </si>
  <si>
    <t>Муниципальная программа «Строительство объектов социальной сферы  Верхнесалдинского городского округа до 2021 года»</t>
  </si>
  <si>
    <t>12 000 00000</t>
  </si>
  <si>
    <t>17 000 00000</t>
  </si>
  <si>
    <t>18 000 00000</t>
  </si>
  <si>
    <t>19 000 00000</t>
  </si>
  <si>
    <t>20 000 00000</t>
  </si>
  <si>
    <t>21 000 00000</t>
  </si>
  <si>
    <t>22 000 00000</t>
  </si>
  <si>
    <t>Подпрограмма "Развитие  и поддержка субъектов  малого  и  среднего  предпринимательства"</t>
  </si>
  <si>
    <t>Муниципальная программа «Развитие информационно – телекоммуникационной инфраструктуры органов местного самоуправления  Верхнесалдинского городского округа до 2021 года»</t>
  </si>
  <si>
    <t>15 000  00000</t>
  </si>
  <si>
    <t>10 000 00000</t>
  </si>
  <si>
    <t>18 000 0000</t>
  </si>
  <si>
    <t>18 001 24000</t>
  </si>
  <si>
    <t>19 000 0000</t>
  </si>
  <si>
    <t>19 015 29000</t>
  </si>
  <si>
    <t>04 000 00000</t>
  </si>
  <si>
    <t>04 200 00000</t>
  </si>
  <si>
    <t>Мероприятия, направленные на обеспечение деятельности администрации Верхнесалдинского городского округа</t>
  </si>
  <si>
    <t>20 000 0000</t>
  </si>
  <si>
    <t>Муниципальная программа  «Восстановление и развитие объектов внешнего благоустройства Верхнесалдинского городского округа до 2021 года"</t>
  </si>
  <si>
    <t>09 000 00000</t>
  </si>
  <si>
    <t>08 000 00000</t>
  </si>
  <si>
    <t>07 000 00000</t>
  </si>
  <si>
    <t>06 000 00000</t>
  </si>
  <si>
    <t>05 000  00000</t>
  </si>
  <si>
    <t>01 000 00000</t>
  </si>
  <si>
    <t>02 000 00000</t>
  </si>
  <si>
    <t>07 300 00000</t>
  </si>
  <si>
    <t>07 311 23000</t>
  </si>
  <si>
    <t>07 314 23000</t>
  </si>
  <si>
    <t>07 400 00000</t>
  </si>
  <si>
    <t>07 415 23000</t>
  </si>
  <si>
    <t>07 200 00000</t>
  </si>
  <si>
    <t>07 206 23000</t>
  </si>
  <si>
    <t>07 207 23000</t>
  </si>
  <si>
    <t>07 208 23000</t>
  </si>
  <si>
    <t>Сельское хозяйство и рыболовство</t>
  </si>
  <si>
    <t>0405</t>
  </si>
  <si>
    <t>Профессиональная подготовка, переподготовка и повышение квалификации муниципальных служащих администрации Верхнесалдинского городского округа</t>
  </si>
  <si>
    <t>Профессиональная подготовка, переподготовка  и повышение квалификации муниципальных служащих администрации Верхнесалдинского городского округа</t>
  </si>
  <si>
    <t>15 109 29000</t>
  </si>
  <si>
    <t>06 200 00000</t>
  </si>
  <si>
    <t>06 300 00000</t>
  </si>
  <si>
    <t>06 100 00000</t>
  </si>
  <si>
    <t>06 102 25000</t>
  </si>
  <si>
    <t>06 103 26000</t>
  </si>
  <si>
    <t>06 104 26000</t>
  </si>
  <si>
    <t>06 105 26000</t>
  </si>
  <si>
    <t>05 000 00000</t>
  </si>
  <si>
    <t>05 100 00000</t>
  </si>
  <si>
    <t>05 104 24000</t>
  </si>
  <si>
    <t>05 200 00000</t>
  </si>
  <si>
    <t>05 206 24000</t>
  </si>
  <si>
    <t>05 400 00000</t>
  </si>
  <si>
    <t>05 409 24000</t>
  </si>
  <si>
    <t xml:space="preserve">Мероприятия, направленные на предупреждение информационно-технологических угроз, приобретение (обновление) лицензионных программных систем и комплексов </t>
  </si>
  <si>
    <t>20 002 24000</t>
  </si>
  <si>
    <t>20 003 24000</t>
  </si>
  <si>
    <t>Реализация мероприятий, направленных на обеспечение технологического  развития информационно- коммуникационных технологий (в том числе в территориальных администрациях), улучшения условий для развития технологий, техники и подготовки квалифицированных  кадров в сфере информационно - коммуникационных технологий</t>
  </si>
  <si>
    <t>08 100 00000</t>
  </si>
  <si>
    <t>01 300 00000</t>
  </si>
  <si>
    <t>Подпрограмма «Поддержка садоводческих, огороднических и дачных  некоммерческих  объединений  Верхнесалдинского городского округа до 2021 года»</t>
  </si>
  <si>
    <t>01 307 24000</t>
  </si>
  <si>
    <t>01 100 00000</t>
  </si>
  <si>
    <t>01 101 25000</t>
  </si>
  <si>
    <t xml:space="preserve">Предоставление  социальных выплат молодым семьям на приобретение (строительство) жилья </t>
  </si>
  <si>
    <t>810</t>
  </si>
  <si>
    <t>Муниципальная программа «Капитальный ремонт общего имущества многоквартирных домов Верхнесалдинского городского округа до 2021 года»</t>
  </si>
  <si>
    <t>Взносы на капитальный ремонт  в Региональный фонд за муниципальный фонд</t>
  </si>
  <si>
    <t>10 200 00000</t>
  </si>
  <si>
    <t>10 209 27000</t>
  </si>
  <si>
    <t>10 206 45300</t>
  </si>
  <si>
    <t>10 300 00000</t>
  </si>
  <si>
    <t>10 311 27000</t>
  </si>
  <si>
    <t>10 500 00000</t>
  </si>
  <si>
    <t>10 525 27000</t>
  </si>
  <si>
    <t>10 526 29000</t>
  </si>
  <si>
    <t>03 406 29000</t>
  </si>
  <si>
    <t>000 01 03 00 00 00 0000 000</t>
  </si>
  <si>
    <t>Бюджетные кредиты от других бюджетов бюджетной системы   Российской Федерации</t>
  </si>
  <si>
    <t>901 01 03 01 00 04 0000 710</t>
  </si>
  <si>
    <t>Получение  кредитов  от  других бюджетов бюджетной системы Российской Федерации  бюджетами  городских  округов  в  валюте  Российской  Федерации</t>
  </si>
  <si>
    <t>901 01 03 01 00 04 0000 810</t>
  </si>
  <si>
    <t xml:space="preserve">Погашение бюджетами городских округов  кредитов от других бюджетов бюджетной системы Российской Федерации в валюте Российской Федерации 
</t>
  </si>
  <si>
    <t>901 01 02 00 00 04 0000 810</t>
  </si>
  <si>
    <t>Погашение  бюджетами городских округов кредитов от   кредитных  организаций  в  валюте  Российской  Федерации</t>
  </si>
  <si>
    <t>ОБСЛУЖИВАНИЕ ГОСУДАРСТВЕННОГО И МУНИЦИПАЛЬНОГО ДОЛГА</t>
  </si>
  <si>
    <t>1300</t>
  </si>
  <si>
    <t>730</t>
  </si>
  <si>
    <t>Обслуживание государственного внутреннего  и муниципального долга</t>
  </si>
  <si>
    <t>Ремонт дворовых территорий многоквартирных домов и проездов к дворовым территориям многоквартирных домов</t>
  </si>
  <si>
    <t>05 105 24000</t>
  </si>
  <si>
    <t>Осуществление государственного полномочия Свердловской области по созданию административных комиссий</t>
  </si>
  <si>
    <t>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</si>
  <si>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Осуществление государственного полномочия Свердловской области по организации проведения мероприятий по отлову и содержанию безнадзорных собак</t>
  </si>
  <si>
    <t>04 107 42П00</t>
  </si>
  <si>
    <t>0505</t>
  </si>
  <si>
    <t>Другие вопросы в области жилищно-коммунального хозяйства</t>
  </si>
  <si>
    <t>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</si>
  <si>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72 000 42700</t>
  </si>
  <si>
    <t>15 204 49100</t>
  </si>
  <si>
    <t>15 200 00000</t>
  </si>
  <si>
    <t>15 205 52500</t>
  </si>
  <si>
    <t>15 206 49200</t>
  </si>
  <si>
    <t>15 307 49100</t>
  </si>
  <si>
    <t>15 308 49200</t>
  </si>
  <si>
    <t>Проведение технической инвентаризации  многоквартирных домов</t>
  </si>
  <si>
    <t xml:space="preserve">Подпрограмма "Предоставление  компенсаций и субсидий на оплату жилых помещений и коммунальных услуг и  расходов на оплату жилого  помещения и коммунальных услуг" </t>
  </si>
  <si>
    <t>Муниципальная программа «Развитие системы образования в Верхнесалдинском городском округе до 2021 года»</t>
  </si>
  <si>
    <t>Подпрограмма "Развитие системы  дошкольного образования в Верхнесалдинском городском округе"</t>
  </si>
  <si>
    <t>Обеспечение безопасности дорожного движения</t>
  </si>
  <si>
    <t>"Областная  целевая программа " Молодежь Свердловской области" на 2011-2015 годы"</t>
  </si>
  <si>
    <t>814 00 00</t>
  </si>
  <si>
    <t>821 00 00</t>
  </si>
  <si>
    <t>"</t>
  </si>
  <si>
    <t>Муниципальная программа "Повышение эффективности управления муниципальной собственностью Верхнесалдиского городского округа до 2021 года"</t>
  </si>
  <si>
    <t>Подпрограмма "Управление  муниципальной собственностью и приватизации   муниципального имущества Верхнесалдиского городского округа"</t>
  </si>
  <si>
    <t xml:space="preserve">подразделам, целевым статьям (муниципальным программам </t>
  </si>
  <si>
    <t>0603</t>
  </si>
  <si>
    <t>Охрана объектов растительного и животного мира и среды их обитания</t>
  </si>
  <si>
    <t>360</t>
  </si>
  <si>
    <t>16 425 21000</t>
  </si>
  <si>
    <t>16 323 21000</t>
  </si>
  <si>
    <t>16 321 21000</t>
  </si>
  <si>
    <t>СЧЕТНАЯ ПАЛАТА</t>
  </si>
  <si>
    <t>ФИНАНСОВОЕ УПРАВЛЕНИЕ АДМИНИСТРАЦИИ ВЕРХНЕСАЛДИНСКОГО ГОРОДСКОГО ОКРУГА</t>
  </si>
  <si>
    <t>ДУМА ГОРОДСКОГО ОКРУГА</t>
  </si>
  <si>
    <t>310</t>
  </si>
  <si>
    <t>Публичные нормативные социальные выплаты гражданам</t>
  </si>
  <si>
    <t>320</t>
  </si>
  <si>
    <t xml:space="preserve"> Социальные выплаты гражданам, кроме публичных нормативных социальных выплат</t>
  </si>
  <si>
    <t>410</t>
  </si>
  <si>
    <t>Иные выплаты населению</t>
  </si>
  <si>
    <t>Противодействие коррупции в Верхнесалдинском городском округе</t>
  </si>
  <si>
    <t>Сумма,  тысячах рублей</t>
  </si>
  <si>
    <t>Благоустройство</t>
  </si>
  <si>
    <t>Приобретение оборудования для организаций, занимающихся патриотическим воспитанием граждан в Свердловкой области, и мероприятия по патриотическому воспитанию в муниципальных образованиях в Свердловской области</t>
  </si>
  <si>
    <t>АДМИНИСТРАЦИЯ ГОРОДСКОГО ОКРУГА</t>
  </si>
  <si>
    <t>Дошкольное образование</t>
  </si>
  <si>
    <t>Молодежная политика и оздоровление детей</t>
  </si>
  <si>
    <t>Другие вопросы в области образования</t>
  </si>
  <si>
    <t>Пенсионное обеспечение</t>
  </si>
  <si>
    <t>Другие вопросы в области культуры и кинематографии</t>
  </si>
  <si>
    <t>Функционирование  Правительства  Российской  Федерации, высших  исполнительных  органов  государственной  власти  субъектов  Российской  Федерации,   местных  администраций</t>
  </si>
  <si>
    <t>Обеспечение  пожарной  безопасности</t>
  </si>
  <si>
    <t>0412</t>
  </si>
  <si>
    <t>0503</t>
  </si>
  <si>
    <t>21 002 46100</t>
  </si>
  <si>
    <t>Строительство, реконструкция, капитальный ремонт, ремонт автомобильных дорог общего пользования местного значения</t>
  </si>
  <si>
    <t>05 110 44600</t>
  </si>
  <si>
    <t>14 402 41100</t>
  </si>
  <si>
    <t>14 403 41200</t>
  </si>
  <si>
    <t>Резервные  фонды  местных  администраций</t>
  </si>
  <si>
    <t xml:space="preserve">Обеспечение подготовки молодых граждан Верхнесалдинского городского округа к военной  службе </t>
  </si>
  <si>
    <t xml:space="preserve">Организация и проведение мероприятий в сфере  физической культуры и спорта </t>
  </si>
  <si>
    <t>Защита  населения  и  территории  от  чрезвычайных  ситуаций  природного  и  техногенного  характера,  гражданская  оборона</t>
  </si>
  <si>
    <t>Функционирование  законодательных  (представительных) органов  государственной  власти  и  представительных  органов   муниципальных  образований</t>
  </si>
  <si>
    <t>0106</t>
  </si>
  <si>
    <t>Руководитель  контрольно - счетной  палаты  муниципального  образования  и  его  заместители</t>
  </si>
  <si>
    <t xml:space="preserve"> </t>
  </si>
  <si>
    <t>Код  целевой статьи</t>
  </si>
  <si>
    <t>Код вида расхо-дов</t>
  </si>
  <si>
    <t>Озеленение</t>
  </si>
  <si>
    <t>Подпрограмма "Совершенствование информационной системы управления финансами"</t>
  </si>
  <si>
    <t>Подпрограмма "Обеспечение реализации муниципальной программы "Управление муниципальными финансами Верхнесалдинского городского округа до 2020 года"</t>
  </si>
  <si>
    <t>630</t>
  </si>
  <si>
    <t>Муниципальная программа "Управление муниципальными финансами Верхнесалдинского городского округа до 2020 года"</t>
  </si>
  <si>
    <t>Организация установки и соспровождения ЭД с клиентами Финуправления</t>
  </si>
  <si>
    <t>Управление информационными технологиями, создание и техническое сопровождение информационно-коммуникационной инфраструктуры в сфере реализации муниципальной программы</t>
  </si>
  <si>
    <t>Муниципальная программа «Поддержка социально ориентированных некоммерческих организаций в Верхнесалдинском городском округе до 2021 года»</t>
  </si>
  <si>
    <t>Муниципальная программа «Поддержка социально ориентированных некоммерческих организаций в Верхнесалдинском городском округе  до 2021 года»</t>
  </si>
  <si>
    <t>Выполнение работ по благоустройству дворовых территорий многоквартирных домов в городе Верхняя Салда</t>
  </si>
  <si>
    <t>Выполнение работ по благоустройству парка имени Гагарина</t>
  </si>
  <si>
    <t>72 000 21000</t>
  </si>
  <si>
    <t>Председатель  представительного органа местного самоуправления</t>
  </si>
  <si>
    <t>72 000 21300</t>
  </si>
  <si>
    <t>Мероприятия, реализуемые путем предоставления субсидий некоммерческой организации Фонд "Верхнесалдинский центр развития предпринимательства"</t>
  </si>
  <si>
    <t>Ремонт жилых помещений для предоставления их малоимущим гражданам по договорам социального найма муниципального жилищного фонда</t>
  </si>
  <si>
    <t>03 305 25000</t>
  </si>
  <si>
    <t>03 305 25000</t>
  </si>
  <si>
    <t>Организация проведения  капитальных и текущих ремонтов зданий и помещений, в которых размещаются муниципальные учреждения культуры, приведение в соответствие с требованиями норм пожарной безопасности и санитарного законодательства</t>
  </si>
  <si>
    <t>11 104 28000</t>
  </si>
  <si>
    <t xml:space="preserve">Организация проведения капитальных  и текущих ремонтов муниципальных учреждений   дополнительного образования в сфере культуры, приведение в соответствие с требованиями норм пожарной безопасности и санитарного законодательства  </t>
  </si>
  <si>
    <t>Подпрограмма «Формирование жилищного фонда для переселения граждан из жилых помещений, признанных непригодными для проживания и (или) с высоким уровнем износа»</t>
  </si>
  <si>
    <t>03 300 00000</t>
  </si>
  <si>
    <t>Обеспечение деятельности  муниципального казенного учреждения "Централизованная бухгалтерия учреждений культуры"</t>
  </si>
  <si>
    <t>10 434 27000</t>
  </si>
  <si>
    <t>10 431 27000</t>
  </si>
  <si>
    <t>10 232 27000</t>
  </si>
  <si>
    <t>11 209 27000</t>
  </si>
  <si>
    <t>13 120 22000</t>
  </si>
  <si>
    <t>Проведение аудиторских проверок муниципальных унитарных предприятий</t>
  </si>
  <si>
    <t xml:space="preserve">Оснащение индивидуальными приборами учета  жилых и нежилых помещений, находящихся в собственности Верхнесалдинского городского округа </t>
  </si>
  <si>
    <t>01 210 25000</t>
  </si>
  <si>
    <t>0105</t>
  </si>
  <si>
    <t>14 401 51200</t>
  </si>
  <si>
    <t>Финансовое обеспечение государственных полномочий по составлению (изменению и дополнению) списков кандидатов в присяжные заседатели федеральных судов общей юрисдикции</t>
  </si>
  <si>
    <t xml:space="preserve">Судебная система_x000D_
</t>
  </si>
  <si>
    <t>27 000 00000</t>
  </si>
  <si>
    <t>27 001 25000</t>
  </si>
  <si>
    <t>27 002 25000</t>
  </si>
  <si>
    <t>27 003 25000</t>
  </si>
  <si>
    <t xml:space="preserve">Приобретение жилья для переселения граждан из жилых помещений, признанных непригодными для проживания и (или) с высоким уровнем износа </t>
  </si>
  <si>
    <t>03 211 25000</t>
  </si>
  <si>
    <t>14 407 21200</t>
  </si>
  <si>
    <t>Выполнение мероприятий по  благоустройству общественных территорий</t>
  </si>
  <si>
    <t>27 004 25000</t>
  </si>
  <si>
    <t>Оборудование спортивных площадок муниципальных общеобразовательных организаций</t>
  </si>
  <si>
    <t xml:space="preserve">Оборудование спортивных площадок муниципальных общеобразовательных организаций </t>
  </si>
  <si>
    <t xml:space="preserve">          </t>
  </si>
  <si>
    <t>КОМИТЕТ ПО УПРАВЛЕНИЮ ИМУЩЕСТВОМ АДМИНИСТРАЦИИ</t>
  </si>
  <si>
    <t>УПРАВЛЕНИЕ ОБРАЗОВАНИЯ АДМИНИСТРАЦИИ</t>
  </si>
  <si>
    <t>УПРАВЛЕНИЕ КУЛЬТУРЫ АДМИНИСТРАЦИИ</t>
  </si>
  <si>
    <t xml:space="preserve">        </t>
  </si>
  <si>
    <t xml:space="preserve">направлениям деятельности), группам и подгруппам видов </t>
  </si>
  <si>
    <t>Муниципальная программа «Реализация и развитие муниципального управления в Верхнесалдинском городском округе до 2021 года»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</si>
  <si>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
жизни и здоровья</t>
  </si>
  <si>
    <t>Осуществление государственного полномочия Свердловской области в соответствии с Законом Свердловской области «О наделении органов местного самоуправления муниципальных образований, расположенных на территории Свердловской области, государственным полномочием Свердловской области по предоставлению отдельным категориям граждан
компенсаций расходов на оплату жилого помещения и коммунальных услуг»</t>
  </si>
  <si>
    <t>Осуществление государственного полномочия Свердловской области в  соответствии с Законом Свердловской области «О наделении органов местного самоуправления муниципальных образований, расположенных на территории Свердловской области, государственным полномочием Свердловской области по предоставлению отдельным категориям граждан компенсаций расходов на оплату жилого помещения и коммунальных услуг»</t>
  </si>
  <si>
    <t xml:space="preserve">Осуществление государственного полномочия Российской Федерации по предоставлению отдельным категориям граждан компенсаций расходов на оплату жилого помещения и коммунальных услуг </t>
  </si>
  <si>
    <t>06 208 24000</t>
  </si>
  <si>
    <t>Комплекс услуг по документальному сопровождению ввода в эксплуатацию Верхнесалдинского гидроузла</t>
  </si>
  <si>
    <t>Муниципальная программа «Управление муниципальными финансами Верхнесалдинского городского округа до 2020 года»</t>
  </si>
  <si>
    <t>Подпрограмма «Обеспечение реализации муниципальной программы «Управление муниципальными финансами Верхнесалдинского городского округа до 2020 года»</t>
  </si>
  <si>
    <t>Муниципальная программа «Повышение эффективности управления муниципальной собственностью Верхнесалдиского городского округа до 2021 года»</t>
  </si>
  <si>
    <t>Подпрограмма «Управление  муниципальной собственностью и приватизации   муниципального имущества Верхнесалдиского городского округа»</t>
  </si>
  <si>
    <t>Сопровождение програмного комплкса «ИСУФ»</t>
  </si>
  <si>
    <t>Подпрограмма «Обеспечение реализации  муниципальной программы «Повышение эффективности управления муниципальной собственностью Верхнесалдиского городского округа до 2021 года»</t>
  </si>
  <si>
    <t>Подпрограмма «Совершенствование информационной системы управления финансами»</t>
  </si>
  <si>
    <t>Содержание и обеспечение деятельности муниципального казенного учреждения «Центр закупок»</t>
  </si>
  <si>
    <t>Муниципальная программа «Обеспечение общественной безопасности на территории Верхнесалдинского городского округа до 2021 года»</t>
  </si>
  <si>
    <t>Обеспечение деятельности МКУ «Управление гражданской защиты Верхнесалдинского городского округа»</t>
  </si>
  <si>
    <t>Подпрограмма «Обеспечение деятельности МКУ «Управление гражданской защиты Верхнесалдинского городского округа»</t>
  </si>
  <si>
    <t xml:space="preserve">Подпрограмма «Совершенствование гражданской   обороны, предупреждение и ликвидация чрезвычайных ситуаций на территории Верхнесалдинского городского округа» </t>
  </si>
  <si>
    <t>Подпрограмма  «Дорожная безопасность»</t>
  </si>
  <si>
    <t xml:space="preserve">Подпрограмма «Содержание дорожного хозяйства» </t>
  </si>
  <si>
    <t>Подпрограмма «Строительство, реконструкция и капитальный ремонт автомобильных  дорог общего пользования местного значения»</t>
  </si>
  <si>
    <t>Муниципальная программа «Развитие жилищно-коммунального хозяйства, повышение энергетической эффективности Верхнесалдинского городского округа до 2021 года»</t>
  </si>
  <si>
    <t>Муниципальная программа «Содействие развитию субъектов малого и среднего  предпринимательства на территории Верхнесалдинского городского округа до 2021 года»</t>
  </si>
  <si>
    <t>Подпрограмма «Развитие  и поддержка субъектов  малого  и  среднего  предпринимательства»</t>
  </si>
  <si>
    <t xml:space="preserve">Проведение  кадастровых работ и государственного кадастрового учета в отношении земельных участков в целях оформления права муниципальной собственности  либо в целях подготовки к предоставлению земельных участков на торгах, а также в целях реализации закона Свердловской области от 7 июля 2004 года № 18-ОЗ «Об особенностях регулирования земельных отношений на территории Свердловской области»  </t>
  </si>
  <si>
    <t>Подпрограмма «Создание  системы  кадастра  недвижимости  Верхнесалдинского  городского  округа»</t>
  </si>
  <si>
    <t>Мероприятия, реализуемые путем предоставления субсидий некоммерческой организации Фонд «Верхнесалдинский центр развития предпринимательства»</t>
  </si>
  <si>
    <t>Подпрограмма «Энергосбережение и повышение энергетической эффективности Верхнесалдинского городского округа»</t>
  </si>
  <si>
    <t>Подпрограмма  «Развитие и модернизация систем коммунальной инфраструктуры Верхнесалдинского городского округа до 2021 года»</t>
  </si>
  <si>
    <t>Муниципальная программа «Формирование современной
городской среды в Верхнесалдинском городском округе в 2018-2022 годах»</t>
  </si>
  <si>
    <t>Подпрограмма «Развитие системы  дошкольного образования в Верхнесалдинском городском округе»</t>
  </si>
  <si>
    <t>Подпрограмма  «Укрепление и развитие материально-технической базы образовательных организаций Верхнесалдинскогогородского округа»</t>
  </si>
  <si>
    <t>Подпрограмма «Развитие потенциала молодежи в  Верхнесалдинском городском округе до 2021 года»</t>
  </si>
  <si>
    <t>Подпрограмма «Развитие образования в сфере культуры»</t>
  </si>
  <si>
    <t>Муниципальная программа «Развитие культуры в Верхнесалдинском городском округе до 2021 года»</t>
  </si>
  <si>
    <t>Подпрограмма «Патриотическое воспитание граждан  в  Верхнесалдинском городском округе до 2021 года»</t>
  </si>
  <si>
    <t>Подпрограмма «Обеспечение реализации муниципальной  программы «Развитие системы образования в Верхнесалдинском городском округе до 20121 года»</t>
  </si>
  <si>
    <t>Подпрограмма «Обеспечение реализации муниципальной программы «Развитие культуры в Верхнесалдинском городском округе до 2021 года»</t>
  </si>
  <si>
    <t xml:space="preserve">Подпрограмма «Обеспечение реализации муниципальной программы «Развитие культуры в Верхнесалдинском городском округе до 2021 года» </t>
  </si>
  <si>
    <t xml:space="preserve">Подпрограмма «Предоставление  компенсаций и субсидий на оплату жилых помещений и коммунальных услуг и  расходов на оплату жилого  помещения и коммунальных услуг» </t>
  </si>
  <si>
    <t>Выплаты денежного вознаграждения лицам, удостоенным звания «Почетный гражданин города Верхняя Салда», «Почетный гражданин Верхнесалдинского городского округа» и ветеранам Великой Отечественной войны</t>
  </si>
  <si>
    <t>Подпрограмма «Реализация дополнительных мер социальной помощи отдельным категориям граждан в Верхнесалдинском городском округе»</t>
  </si>
  <si>
    <t>Муниципальная программа «Адресная поддержка населения Верхнесалдинского городского округа до 2021 года»</t>
  </si>
  <si>
    <t>Подпрограмма «Обеспечение жильем молодых семей»</t>
  </si>
  <si>
    <t xml:space="preserve">Муниципальная программа «Стимулирование развития жилищного строительства и обеспечение населения доступным  и комфортным жильем путем реализации механизмов поддержки и развития жилищного строительства и стимулирования спроса на рынке жилья до 2021 года»
</t>
  </si>
  <si>
    <t>Муниципальная программа «Адресная поддержка населения Верхнесалдинского городского округа до 2021 года"</t>
  </si>
  <si>
    <t xml:space="preserve">Подпрограмма «Обеспечение деятельности муниципального казенного  учреждения «Служба субсидий» </t>
  </si>
  <si>
    <t>Подпрограмма «Развитие физической культуры и спорта  в Верхнесалдинском городском округе до 2021 года»</t>
  </si>
  <si>
    <t>Осуществление производства и выпуска печатного средства массовой информации «Салдинская газета»</t>
  </si>
  <si>
    <t>Периодическая печать и издательства</t>
  </si>
  <si>
    <t>Муниципальная программа «Развитие дорожного хозяйства Верхнесалдинского городского округа до 2021 года»</t>
  </si>
  <si>
    <t>Подпрограмма «Обеспечение первичных мер пожарной безопасности на территории Верхнесалдинского городского округа»</t>
  </si>
  <si>
    <t>Подпрограмма «Развитие культурно - досуговой деятельности, библиотечного, музейного дела и кинообслуживания  населения»</t>
  </si>
  <si>
    <t>Подпрограмма "Обеспечение жильем молодых семей"</t>
  </si>
  <si>
    <t>Выявление имущества, имеющего признаки бесхозяйного, проведение кадастровых работ, осуществление постановки на учет в качестве бесхозяйного имущества с последующей регистрацией права собственности округа</t>
  </si>
  <si>
    <t>Проведение  кадастровых работ в отношении объектов недвижимости, находящихся в муниципальной собственности, изготовление технических планов, получение кадастровых паспортов для передачи объектов в аренду и приватизации</t>
  </si>
  <si>
    <t>Муниципальная программа «Стимулирование развития жилищного строительства и обеспечение населения доступным  и комфортным жильем путем реализации механизмов поддержки и развития жилищного строительства и стимулирования спроса на рынке жилья до 2021 года»</t>
  </si>
  <si>
    <t>Создание в образовательных организациях Верхнесалдинского городского округа условий для получения детьми-инвалидами качественного образования, универсальной безбарьерной среды, позволяющей обеспечить беспрепятственный доступ детей-инвалидов к объектам инфраструктуры образовательных организаций</t>
  </si>
  <si>
    <t>Обеспечение условий реализации муниципальными образовательными организациями в Верхнесалдинском городском округе образовательных программ естественно-научного  цикла и профориентационной работы</t>
  </si>
  <si>
    <t>Обеспечение мероприятий на развитие материально-технической базы муниципальных организации дополнительного образования детей- детско-юношеских спортивных школ</t>
  </si>
  <si>
    <t>Обеспечение  мероприятий по организации трудоустройства подростков</t>
  </si>
  <si>
    <t>Муниципальная  программа «Развитие системы образования в Верхнесалдинском городском округе до 2021 года»</t>
  </si>
  <si>
    <t>Обеспечение мероприятий на развитие материально-технической базы муниципальных организации дополнительного образования детей-детско-юношеских спортивных школ</t>
  </si>
  <si>
    <t>Муниципальная программа "Развитие дорожного хозяйства Верхнесалдинского городского округа до 2021 года"</t>
  </si>
  <si>
    <t>Выплаты денежного вознаграждения лицам, удостоенным звания "Почетный гражданин города Верхняя Салда", "Почетный гражданин Верхнесалдинского городского округа" и ветеранам Великой Отечественной войны</t>
  </si>
  <si>
    <t>Организация и проведение социально-значимого проекта для населения Верхнесалдинского городского округа, направленного на профилактику ВИЧ–инфекции</t>
  </si>
  <si>
    <t xml:space="preserve">Предоставление субсидий из средств бюджета городского округа социально ориентированным некоммерческим организациям </t>
  </si>
  <si>
    <t xml:space="preserve">Предоставление субсидий из средств бюджета городского округа социально  ориентированным некоммерческим организациям </t>
  </si>
  <si>
    <r>
      <t>Осуществление государственного полномочия Свердловской области в соответствии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с Законом Свердловской области  «О наделении органов местного самоуправления муниципальных образований, расположенных на территории Свердловской области, государственным полномочием Свердловской области по предоставлению отдельным категориям граждан компенсаций расходов на оплату жилого помещения и коммунальных услуг»</t>
    </r>
  </si>
  <si>
    <t>27 000 00000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</si>
  <si>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</si>
  <si>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72 000 00000</t>
  </si>
  <si>
    <t>Завершение процедуры ликвидации муниципальных предприятий</t>
  </si>
  <si>
    <t>72 000 22002</t>
  </si>
  <si>
    <t>Осуществление мероприятий по обеспечению питанием обучающихся в муниципальных общеобразовательных организациях</t>
  </si>
  <si>
    <t>1100</t>
  </si>
  <si>
    <t>1102</t>
  </si>
  <si>
    <t>Массовый спорт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</si>
  <si>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</si>
  <si>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10 334 27000</t>
  </si>
  <si>
    <t>10 236 45400</t>
  </si>
  <si>
    <t>10 236 27000</t>
  </si>
  <si>
    <t>830</t>
  </si>
  <si>
    <t>Исполнение судебных актов</t>
  </si>
  <si>
    <t>Капитальный ремонт Верхнесалдинского гидроузла на р. Салда в городе Верхняя Салда Свердловской области</t>
  </si>
  <si>
    <t>06 206 24000</t>
  </si>
  <si>
    <t>72 000 40700</t>
  </si>
  <si>
    <t>Иные межбюджетные трансферты на проведение голосования по отбору общественных территорий, подлежащих благоустройству, в рамках реализации муниципальных программ  формирования  современной городской среды</t>
  </si>
  <si>
    <t xml:space="preserve">Муниципальная программа "Стимулирование развития жилищного строительства и обеспечение населения доступным  и комфортным жильем путем реализации механизмов поддержки и развития жилищного строительства и стимулирования спроса на рынке жилья до 2021 года"
</t>
  </si>
  <si>
    <t>Бюджетные  инвестиции</t>
  </si>
  <si>
    <t>Строительство и реконструкция автомобильных дорог общего пользования местного значения</t>
  </si>
  <si>
    <t>05 113 44100</t>
  </si>
  <si>
    <t>Субсидии некоммерческим организациям (за исключением государственных (муниципальных) учреждений)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</si>
  <si>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товаров,работ,услуг</t>
  </si>
  <si>
    <t>Код   главного распо-рядителя</t>
  </si>
  <si>
    <t>Код   раздела, подраз-дела</t>
  </si>
  <si>
    <t>в  тыс. руб.</t>
  </si>
  <si>
    <t>в  тыс.руб.</t>
  </si>
  <si>
    <t>в %</t>
  </si>
  <si>
    <t xml:space="preserve">Сумма,  предусмотренная в бюджете на  2018 год                  </t>
  </si>
  <si>
    <t xml:space="preserve">Сумма,  по бюджетной росписи на  2018 год                  </t>
  </si>
  <si>
    <t>Расходы  бюджета  округа, произведенные на 01.04.2018 г.</t>
  </si>
  <si>
    <t>Муниципальная программа «Восстановление и развитие объектов внешнего благоустройства Верхнесалдинского городского округа до 2021 года"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</si>
  <si>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</si>
  <si>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</si>
  <si>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Сумма  по бюджету</t>
  </si>
  <si>
    <t>Сумма  по бюджетной росписи</t>
  </si>
  <si>
    <t>в процентах</t>
  </si>
  <si>
    <t>Наименование  раздела,  подраздела, целевой  статьи, вида  расходов</t>
  </si>
  <si>
    <t>Наименование  главного  распорядителя, наименование  раздела,  подраздела, целевой  статьи, вида  расходов</t>
  </si>
  <si>
    <t xml:space="preserve">Сумма,  по бюджетной росписи на  2017 год                  </t>
  </si>
  <si>
    <r>
      <t>Расходы  бюджета  округа, произведенные на 01.04</t>
    </r>
    <r>
      <rPr>
        <sz val="11"/>
        <rFont val="Times New Roman"/>
        <family val="1"/>
        <charset val="204"/>
      </rPr>
      <t>.2</t>
    </r>
    <r>
      <rPr>
        <b/>
        <sz val="11"/>
        <rFont val="Times New Roman"/>
        <family val="1"/>
        <charset val="204"/>
      </rPr>
      <t>018 г.</t>
    </r>
  </si>
  <si>
    <t>Муниципальная программа "Обеспечение общественной безопасности на территории Верхнесалдинского городского округа до 2021 года"</t>
  </si>
  <si>
    <t>округа за 1 квартал 2018 года»</t>
  </si>
  <si>
    <t xml:space="preserve">Проведение  кадастровых работ и государственного кадастрового учета в отношении земельных участков в целях оформления права муниципальной собственности  либо в целях подготовки к предоставлению земельных участков на торгах, а также в целях реализации закона Свердловской области от 7 июля 2004 года № 18-ОЗ" Об особенностях регулирования земельных отношений на территории Свердловской области"  </t>
  </si>
  <si>
    <t>03 508 49500</t>
  </si>
  <si>
    <r>
      <t>Осуществление государственного полномочия Свердловской области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соответствии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с Законом Свердловской области «О наделении органов местного самоуправления муниципальных образований, расположенных на территории Свердловской области, государственным полномочием Свердловской области по предоставлению отдельным категориям граждан
компенсаций расходов на оплату жилого помещения и коммунальных услуг»</t>
    </r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</si>
  <si>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</si>
  <si>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03 200 00000</t>
  </si>
  <si>
    <t>09 100 00000</t>
  </si>
  <si>
    <t>Расходы бюджета округа, произведенные на 01.04.2018 г.</t>
  </si>
  <si>
    <t xml:space="preserve">от                                            №             </t>
  </si>
  <si>
    <t>к      постановлению      администрации</t>
  </si>
  <si>
    <t>Приложение № 3</t>
  </si>
  <si>
    <t>Приложение № 2</t>
  </si>
  <si>
    <t>Приложение № 4</t>
  </si>
  <si>
    <t xml:space="preserve">Исполнение  муниципальных программ Верхнесалдиского городского округа за 1 квартал 2018 года                                                                                                                                                   </t>
  </si>
  <si>
    <t>Исполнение  бюджета  Верхнесалдинского  городского  округа</t>
  </si>
  <si>
    <t>по  главным  распорядителям,  подразделам,  целевым  статьям  и  видам  расходов</t>
  </si>
  <si>
    <t>функциональной  классификации  расходов  бюджетов  Российской  Федерации</t>
  </si>
  <si>
    <t>за 1 квартал 2018 года</t>
  </si>
  <si>
    <t xml:space="preserve">Исполнение бюджета Верхнесалдинского городского округа  по разделам </t>
  </si>
  <si>
    <t xml:space="preserve"> расходов классификации расходов бюджета за 1 квартал 2018 года</t>
  </si>
  <si>
    <t>Подпрограмма "Обеспечение малоимущих граждан жилыми помещениями по договорам социального найма муниципального жилищного фонда"</t>
  </si>
  <si>
    <t>Подпрограмма «Обеспечение малоимущих граждан жилыми помещениями по договорам социального найма муниципального жилищного фонда»</t>
  </si>
  <si>
    <t>Муниципальная программа «Формирование современной городской среды в Верхнесалдинском городском округе в 2018-2022 годах»</t>
  </si>
  <si>
    <t>Верхнесалдинского  городского  округа</t>
  </si>
  <si>
    <t xml:space="preserve">«Об утверждении отчета об исполнении    </t>
  </si>
  <si>
    <t>бюджета Верхнесалдинского городского</t>
  </si>
  <si>
    <t xml:space="preserve">                                                                                                                                                         </t>
  </si>
  <si>
    <t xml:space="preserve"> »</t>
  </si>
  <si>
    <t>Верхнесалдинского городского округа и непрограммным</t>
  </si>
  <si>
    <t>к        постановлению              администрации</t>
  </si>
  <si>
    <t>Верхнесалдинского      городского       округа</t>
  </si>
  <si>
    <t xml:space="preserve">«Об      утверждении    отчета   об исполнении    </t>
  </si>
  <si>
    <t>бюджета     Верхнесалдинского    городского</t>
  </si>
  <si>
    <t xml:space="preserve">«Об  утвержденииотчетаоб исполнении    </t>
  </si>
  <si>
    <t>к        постановлению     администрации</t>
  </si>
  <si>
    <t>Верхнесалдинского  городского округа</t>
  </si>
  <si>
    <t>Подпрограмма «Обеспечение реализации муниципальной  программы «Развитие системы образования в Верхнесалдинском городском округе до 2021 года»</t>
  </si>
  <si>
    <t>Обеспечение деятельности  муниципального казенного учреждения «Централизованная бухгалтерия учреждений культуры»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</si>
</sst>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00000\-0000"/>
  </numFmts>
  <fonts count="24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color indexed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Arial"/>
      <family val="2"/>
      <charset val="204"/>
    </font>
    <font>
      <sz val="12"/>
      <color indexed="10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3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name val="Arial"/>
      <family val="2"/>
      <charset val="204"/>
    </font>
    <font>
      <sz val="16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6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0" fillId="0" borderId="0"/>
    <xf numFmtId="0" fontId="11" fillId="0" borderId="0"/>
    <xf numFmtId="0" fontId="1" fillId="0" borderId="0"/>
    <xf numFmtId="0" fontId="1" fillId="0" borderId="0"/>
  </cellStyleXfs>
  <cellXfs count="398">
    <xf numFmtId="0" fontId="0" fillId="0" borderId="0" xfId="0"/>
    <xf numFmtId="0" fontId="0" fillId="0" borderId="0" xfId="0" applyBorder="1"/>
    <xf numFmtId="0" fontId="0" fillId="2" borderId="0" xfId="0" applyFill="1"/>
    <xf numFmtId="164" fontId="0" fillId="0" borderId="0" xfId="0" applyNumberFormat="1"/>
    <xf numFmtId="49" fontId="0" fillId="2" borderId="0" xfId="0" applyNumberFormat="1" applyFill="1" applyAlignment="1">
      <alignment wrapText="1"/>
    </xf>
    <xf numFmtId="0" fontId="2" fillId="2" borderId="0" xfId="0" applyFont="1" applyFill="1" applyAlignment="1">
      <alignment horizontal="right"/>
    </xf>
    <xf numFmtId="49" fontId="2" fillId="2" borderId="0" xfId="0" applyNumberFormat="1" applyFont="1" applyFill="1" applyAlignment="1">
      <alignment horizontal="right"/>
    </xf>
    <xf numFmtId="0" fontId="2" fillId="2" borderId="0" xfId="0" applyFont="1" applyFill="1" applyAlignment="1">
      <alignment horizontal="center"/>
    </xf>
    <xf numFmtId="0" fontId="2" fillId="0" borderId="0" xfId="0" applyFont="1"/>
    <xf numFmtId="49" fontId="7" fillId="2" borderId="0" xfId="0" applyNumberFormat="1" applyFont="1" applyFill="1" applyAlignment="1">
      <alignment horizontal="left"/>
    </xf>
    <xf numFmtId="0" fontId="7" fillId="2" borderId="0" xfId="0" applyFont="1" applyFill="1" applyAlignment="1">
      <alignment horizontal="left"/>
    </xf>
    <xf numFmtId="0" fontId="7" fillId="2" borderId="0" xfId="0" applyFont="1" applyFill="1" applyAlignment="1">
      <alignment horizontal="center"/>
    </xf>
    <xf numFmtId="0" fontId="7" fillId="0" borderId="0" xfId="0" applyFont="1" applyAlignment="1">
      <alignment horizontal="left"/>
    </xf>
    <xf numFmtId="0" fontId="7" fillId="0" borderId="0" xfId="0" applyFont="1"/>
    <xf numFmtId="0" fontId="0" fillId="0" borderId="0" xfId="0" applyFill="1"/>
    <xf numFmtId="0" fontId="5" fillId="2" borderId="0" xfId="0" applyFont="1" applyFill="1" applyAlignment="1">
      <alignment horizontal="center"/>
    </xf>
    <xf numFmtId="0" fontId="0" fillId="2" borderId="0" xfId="0" applyFill="1" applyBorder="1"/>
    <xf numFmtId="0" fontId="7" fillId="2" borderId="0" xfId="0" applyFont="1" applyFill="1" applyBorder="1" applyAlignment="1">
      <alignment horizontal="left" vertical="top" wrapText="1"/>
    </xf>
    <xf numFmtId="166" fontId="0" fillId="0" borderId="0" xfId="0" applyNumberFormat="1"/>
    <xf numFmtId="0" fontId="0" fillId="0" borderId="0" xfId="0" applyFill="1" applyBorder="1"/>
    <xf numFmtId="0" fontId="0" fillId="0" borderId="1" xfId="0" applyBorder="1"/>
    <xf numFmtId="0" fontId="0" fillId="3" borderId="0" xfId="0" applyFill="1"/>
    <xf numFmtId="164" fontId="0" fillId="0" borderId="0" xfId="0" applyNumberFormat="1" applyFill="1" applyBorder="1"/>
    <xf numFmtId="165" fontId="9" fillId="0" borderId="0" xfId="0" applyNumberFormat="1" applyFont="1"/>
    <xf numFmtId="165" fontId="0" fillId="0" borderId="0" xfId="0" applyNumberFormat="1"/>
    <xf numFmtId="0" fontId="0" fillId="0" borderId="3" xfId="0" applyBorder="1"/>
    <xf numFmtId="0" fontId="14" fillId="0" borderId="0" xfId="0" applyFont="1" applyAlignment="1"/>
    <xf numFmtId="0" fontId="2" fillId="0" borderId="0" xfId="0" applyFont="1" applyAlignment="1">
      <alignment horizontal="right"/>
    </xf>
    <xf numFmtId="0" fontId="1" fillId="0" borderId="0" xfId="0" applyFont="1" applyBorder="1"/>
    <xf numFmtId="49" fontId="5" fillId="0" borderId="4" xfId="0" applyNumberFormat="1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164" fontId="0" fillId="0" borderId="0" xfId="0" applyNumberFormat="1" applyBorder="1"/>
    <xf numFmtId="165" fontId="7" fillId="2" borderId="5" xfId="0" applyNumberFormat="1" applyFont="1" applyFill="1" applyBorder="1" applyAlignment="1">
      <alignment horizontal="center" vertical="top"/>
    </xf>
    <xf numFmtId="0" fontId="7" fillId="0" borderId="6" xfId="0" applyFont="1" applyBorder="1" applyAlignment="1">
      <alignment horizontal="center" vertical="top"/>
    </xf>
    <xf numFmtId="165" fontId="5" fillId="2" borderId="7" xfId="0" applyNumberFormat="1" applyFont="1" applyFill="1" applyBorder="1" applyAlignment="1">
      <alignment horizontal="center" vertical="top"/>
    </xf>
    <xf numFmtId="0" fontId="5" fillId="0" borderId="4" xfId="0" applyFont="1" applyBorder="1" applyAlignment="1">
      <alignment horizontal="center" vertical="top"/>
    </xf>
    <xf numFmtId="0" fontId="7" fillId="0" borderId="8" xfId="0" applyFont="1" applyBorder="1" applyAlignment="1">
      <alignment horizontal="center" vertical="top"/>
    </xf>
    <xf numFmtId="0" fontId="7" fillId="2" borderId="9" xfId="0" applyFont="1" applyFill="1" applyBorder="1" applyAlignment="1">
      <alignment horizontal="center" vertical="top"/>
    </xf>
    <xf numFmtId="165" fontId="7" fillId="2" borderId="10" xfId="0" applyNumberFormat="1" applyFont="1" applyFill="1" applyBorder="1" applyAlignment="1">
      <alignment horizontal="center" vertical="top"/>
    </xf>
    <xf numFmtId="0" fontId="5" fillId="2" borderId="4" xfId="0" applyFont="1" applyFill="1" applyBorder="1" applyAlignment="1">
      <alignment horizontal="center" vertical="top"/>
    </xf>
    <xf numFmtId="0" fontId="0" fillId="0" borderId="12" xfId="0" applyBorder="1"/>
    <xf numFmtId="0" fontId="0" fillId="0" borderId="13" xfId="0" applyBorder="1"/>
    <xf numFmtId="0" fontId="7" fillId="0" borderId="0" xfId="0" applyFont="1" applyBorder="1" applyAlignment="1">
      <alignment horizontal="center" vertical="top"/>
    </xf>
    <xf numFmtId="0" fontId="0" fillId="4" borderId="0" xfId="0" applyFill="1"/>
    <xf numFmtId="0" fontId="7" fillId="0" borderId="9" xfId="0" applyFont="1" applyBorder="1" applyAlignment="1">
      <alignment horizontal="justify" vertical="center" wrapText="1"/>
    </xf>
    <xf numFmtId="165" fontId="7" fillId="2" borderId="15" xfId="0" applyNumberFormat="1" applyFont="1" applyFill="1" applyBorder="1" applyAlignment="1">
      <alignment horizontal="center" vertical="top"/>
    </xf>
    <xf numFmtId="165" fontId="5" fillId="2" borderId="16" xfId="0" applyNumberFormat="1" applyFont="1" applyFill="1" applyBorder="1" applyAlignment="1">
      <alignment horizontal="center" vertical="top"/>
    </xf>
    <xf numFmtId="0" fontId="7" fillId="2" borderId="14" xfId="0" applyFont="1" applyFill="1" applyBorder="1" applyAlignment="1">
      <alignment horizontal="center" vertical="top"/>
    </xf>
    <xf numFmtId="0" fontId="7" fillId="0" borderId="17" xfId="0" applyFont="1" applyBorder="1" applyAlignment="1">
      <alignment horizontal="justify" vertical="center" wrapText="1"/>
    </xf>
    <xf numFmtId="0" fontId="5" fillId="0" borderId="18" xfId="0" applyFont="1" applyBorder="1" applyAlignment="1">
      <alignment vertical="top"/>
    </xf>
    <xf numFmtId="0" fontId="7" fillId="2" borderId="9" xfId="1" applyFont="1" applyFill="1" applyBorder="1" applyAlignment="1">
      <alignment horizontal="center" vertical="top"/>
    </xf>
    <xf numFmtId="165" fontId="7" fillId="2" borderId="7" xfId="0" applyNumberFormat="1" applyFont="1" applyFill="1" applyBorder="1" applyAlignment="1">
      <alignment horizontal="center" vertical="top"/>
    </xf>
    <xf numFmtId="0" fontId="10" fillId="0" borderId="0" xfId="0" applyFont="1"/>
    <xf numFmtId="0" fontId="3" fillId="2" borderId="0" xfId="0" applyFont="1" applyFill="1" applyBorder="1" applyAlignment="1">
      <alignment wrapText="1"/>
    </xf>
    <xf numFmtId="0" fontId="0" fillId="0" borderId="11" xfId="0" applyBorder="1"/>
    <xf numFmtId="0" fontId="7" fillId="0" borderId="0" xfId="0" applyFont="1" applyAlignment="1">
      <alignment horizontal="left" indent="3"/>
    </xf>
    <xf numFmtId="164" fontId="1" fillId="2" borderId="0" xfId="0" applyNumberFormat="1" applyFont="1" applyFill="1" applyBorder="1" applyAlignment="1">
      <alignment wrapText="1"/>
    </xf>
    <xf numFmtId="0" fontId="19" fillId="5" borderId="0" xfId="0" applyFont="1" applyFill="1"/>
    <xf numFmtId="0" fontId="5" fillId="6" borderId="4" xfId="0" applyFont="1" applyFill="1" applyBorder="1" applyAlignment="1">
      <alignment horizontal="center" vertical="top" wrapText="1"/>
    </xf>
    <xf numFmtId="49" fontId="7" fillId="6" borderId="4" xfId="0" applyNumberFormat="1" applyFont="1" applyFill="1" applyBorder="1" applyAlignment="1">
      <alignment horizontal="center" vertical="top"/>
    </xf>
    <xf numFmtId="0" fontId="5" fillId="6" borderId="27" xfId="0" applyFont="1" applyFill="1" applyBorder="1" applyAlignment="1">
      <alignment horizontal="center" vertical="top" wrapText="1"/>
    </xf>
    <xf numFmtId="49" fontId="5" fillId="6" borderId="4" xfId="0" applyNumberFormat="1" applyFont="1" applyFill="1" applyBorder="1" applyAlignment="1">
      <alignment horizontal="center" vertical="top" wrapText="1"/>
    </xf>
    <xf numFmtId="49" fontId="8" fillId="6" borderId="4" xfId="0" applyNumberFormat="1" applyFont="1" applyFill="1" applyBorder="1" applyAlignment="1">
      <alignment horizontal="center" vertical="top" wrapText="1"/>
    </xf>
    <xf numFmtId="49" fontId="8" fillId="6" borderId="23" xfId="0" applyNumberFormat="1" applyFont="1" applyFill="1" applyBorder="1" applyAlignment="1">
      <alignment horizontal="center" vertical="top" wrapText="1"/>
    </xf>
    <xf numFmtId="49" fontId="7" fillId="6" borderId="14" xfId="0" applyNumberFormat="1" applyFont="1" applyFill="1" applyBorder="1" applyAlignment="1">
      <alignment horizontal="center" vertical="top" wrapText="1"/>
    </xf>
    <xf numFmtId="49" fontId="7" fillId="6" borderId="29" xfId="0" applyNumberFormat="1" applyFont="1" applyFill="1" applyBorder="1" applyAlignment="1">
      <alignment horizontal="center" vertical="top" wrapText="1"/>
    </xf>
    <xf numFmtId="49" fontId="5" fillId="6" borderId="4" xfId="0" applyNumberFormat="1" applyFont="1" applyFill="1" applyBorder="1" applyAlignment="1">
      <alignment horizontal="center" vertical="top"/>
    </xf>
    <xf numFmtId="0" fontId="8" fillId="6" borderId="4" xfId="0" applyFont="1" applyFill="1" applyBorder="1" applyAlignment="1">
      <alignment horizontal="center" vertical="top" wrapText="1"/>
    </xf>
    <xf numFmtId="0" fontId="8" fillId="6" borderId="23" xfId="0" applyFont="1" applyFill="1" applyBorder="1" applyAlignment="1">
      <alignment horizontal="center" vertical="top" wrapText="1"/>
    </xf>
    <xf numFmtId="49" fontId="7" fillId="6" borderId="23" xfId="0" applyNumberFormat="1" applyFont="1" applyFill="1" applyBorder="1" applyAlignment="1">
      <alignment horizontal="center" vertical="top" wrapText="1"/>
    </xf>
    <xf numFmtId="49" fontId="7" fillId="6" borderId="30" xfId="0" applyNumberFormat="1" applyFont="1" applyFill="1" applyBorder="1" applyAlignment="1">
      <alignment horizontal="center" vertical="top" wrapText="1"/>
    </xf>
    <xf numFmtId="0" fontId="7" fillId="6" borderId="29" xfId="0" applyFont="1" applyFill="1" applyBorder="1" applyAlignment="1">
      <alignment horizontal="center" vertical="top" wrapText="1"/>
    </xf>
    <xf numFmtId="0" fontId="7" fillId="6" borderId="0" xfId="0" applyFont="1" applyFill="1" applyBorder="1" applyAlignment="1">
      <alignment horizontal="center" vertical="top"/>
    </xf>
    <xf numFmtId="0" fontId="7" fillId="6" borderId="9" xfId="0" applyFont="1" applyFill="1" applyBorder="1" applyAlignment="1">
      <alignment horizontal="center" vertical="top" wrapText="1"/>
    </xf>
    <xf numFmtId="0" fontId="7" fillId="6" borderId="9" xfId="0" applyFont="1" applyFill="1" applyBorder="1" applyAlignment="1">
      <alignment horizontal="center" vertical="top"/>
    </xf>
    <xf numFmtId="49" fontId="7" fillId="6" borderId="23" xfId="0" applyNumberFormat="1" applyFont="1" applyFill="1" applyBorder="1" applyAlignment="1">
      <alignment horizontal="center" vertical="top"/>
    </xf>
    <xf numFmtId="49" fontId="7" fillId="6" borderId="14" xfId="0" applyNumberFormat="1" applyFont="1" applyFill="1" applyBorder="1" applyAlignment="1">
      <alignment horizontal="center" vertical="top"/>
    </xf>
    <xf numFmtId="49" fontId="8" fillId="6" borderId="14" xfId="0" applyNumberFormat="1" applyFont="1" applyFill="1" applyBorder="1" applyAlignment="1">
      <alignment horizontal="center" vertical="top" wrapText="1"/>
    </xf>
    <xf numFmtId="49" fontId="7" fillId="6" borderId="9" xfId="0" applyNumberFormat="1" applyFont="1" applyFill="1" applyBorder="1" applyAlignment="1">
      <alignment horizontal="center" vertical="top" wrapText="1"/>
    </xf>
    <xf numFmtId="0" fontId="0" fillId="7" borderId="0" xfId="0" applyFill="1"/>
    <xf numFmtId="0" fontId="7" fillId="6" borderId="0" xfId="0" applyFont="1" applyFill="1" applyAlignment="1">
      <alignment horizontal="left" indent="15"/>
    </xf>
    <xf numFmtId="0" fontId="7" fillId="6" borderId="0" xfId="0" applyFont="1" applyFill="1"/>
    <xf numFmtId="0" fontId="7" fillId="6" borderId="0" xfId="0" applyFont="1" applyFill="1" applyAlignment="1">
      <alignment horizontal="center"/>
    </xf>
    <xf numFmtId="0" fontId="7" fillId="6" borderId="0" xfId="0" applyFont="1" applyFill="1" applyAlignment="1"/>
    <xf numFmtId="0" fontId="7" fillId="6" borderId="14" xfId="0" applyFont="1" applyFill="1" applyBorder="1" applyAlignment="1">
      <alignment horizontal="center" vertical="top"/>
    </xf>
    <xf numFmtId="49" fontId="5" fillId="6" borderId="23" xfId="0" applyNumberFormat="1" applyFont="1" applyFill="1" applyBorder="1" applyAlignment="1">
      <alignment horizontal="center" vertical="top" wrapText="1"/>
    </xf>
    <xf numFmtId="49" fontId="6" fillId="6" borderId="14" xfId="0" applyNumberFormat="1" applyFont="1" applyFill="1" applyBorder="1" applyAlignment="1">
      <alignment horizontal="center" vertical="top" wrapText="1"/>
    </xf>
    <xf numFmtId="49" fontId="8" fillId="6" borderId="29" xfId="0" applyNumberFormat="1" applyFont="1" applyFill="1" applyBorder="1" applyAlignment="1">
      <alignment horizontal="center" vertical="top" wrapText="1"/>
    </xf>
    <xf numFmtId="0" fontId="7" fillId="6" borderId="14" xfId="0" applyFont="1" applyFill="1" applyBorder="1" applyAlignment="1">
      <alignment horizontal="center" vertical="top" wrapText="1"/>
    </xf>
    <xf numFmtId="0" fontId="7" fillId="6" borderId="0" xfId="0" applyFont="1" applyFill="1" applyBorder="1" applyAlignment="1">
      <alignment horizontal="justify" vertical="top"/>
    </xf>
    <xf numFmtId="0" fontId="7" fillId="6" borderId="14" xfId="0" applyFont="1" applyFill="1" applyBorder="1" applyAlignment="1">
      <alignment vertical="top"/>
    </xf>
    <xf numFmtId="0" fontId="7" fillId="6" borderId="0" xfId="0" applyFont="1" applyFill="1" applyBorder="1" applyAlignment="1">
      <alignment vertical="top"/>
    </xf>
    <xf numFmtId="0" fontId="7" fillId="6" borderId="4" xfId="0" applyFont="1" applyFill="1" applyBorder="1" applyAlignment="1">
      <alignment horizontal="center" vertical="top"/>
    </xf>
    <xf numFmtId="49" fontId="7" fillId="6" borderId="4" xfId="0" applyNumberFormat="1" applyFont="1" applyFill="1" applyBorder="1" applyAlignment="1">
      <alignment horizontal="center" vertical="top" wrapText="1"/>
    </xf>
    <xf numFmtId="49" fontId="7" fillId="6" borderId="29" xfId="0" applyNumberFormat="1" applyFont="1" applyFill="1" applyBorder="1" applyAlignment="1">
      <alignment horizontal="center" vertical="top"/>
    </xf>
    <xf numFmtId="49" fontId="7" fillId="6" borderId="9" xfId="0" applyNumberFormat="1" applyFont="1" applyFill="1" applyBorder="1" applyAlignment="1">
      <alignment horizontal="center" vertical="top"/>
    </xf>
    <xf numFmtId="0" fontId="7" fillId="6" borderId="23" xfId="0" applyFont="1" applyFill="1" applyBorder="1" applyAlignment="1">
      <alignment horizontal="center" vertical="top" wrapText="1"/>
    </xf>
    <xf numFmtId="0" fontId="5" fillId="6" borderId="4" xfId="0" applyFont="1" applyFill="1" applyBorder="1" applyAlignment="1">
      <alignment horizontal="center" vertical="top"/>
    </xf>
    <xf numFmtId="0" fontId="8" fillId="6" borderId="4" xfId="0" applyFont="1" applyFill="1" applyBorder="1" applyAlignment="1">
      <alignment horizontal="center" vertical="top"/>
    </xf>
    <xf numFmtId="0" fontId="7" fillId="6" borderId="34" xfId="0" applyFont="1" applyFill="1" applyBorder="1" applyAlignment="1">
      <alignment vertical="top"/>
    </xf>
    <xf numFmtId="0" fontId="7" fillId="6" borderId="34" xfId="0" applyFont="1" applyFill="1" applyBorder="1" applyAlignment="1">
      <alignment horizontal="justify" vertical="top"/>
    </xf>
    <xf numFmtId="0" fontId="8" fillId="6" borderId="1" xfId="0" applyFont="1" applyFill="1" applyBorder="1" applyAlignment="1">
      <alignment horizontal="center" vertical="top" wrapText="1"/>
    </xf>
    <xf numFmtId="49" fontId="7" fillId="6" borderId="34" xfId="0" applyNumberFormat="1" applyFont="1" applyFill="1" applyBorder="1" applyAlignment="1">
      <alignment horizontal="center" vertical="top"/>
    </xf>
    <xf numFmtId="49" fontId="7" fillId="6" borderId="0" xfId="0" applyNumberFormat="1" applyFont="1" applyFill="1" applyBorder="1" applyAlignment="1">
      <alignment horizontal="center" vertical="top"/>
    </xf>
    <xf numFmtId="0" fontId="6" fillId="6" borderId="4" xfId="0" applyFont="1" applyFill="1" applyBorder="1" applyAlignment="1">
      <alignment horizontal="center" vertical="top" wrapText="1"/>
    </xf>
    <xf numFmtId="0" fontId="7" fillId="6" borderId="23" xfId="0" applyFont="1" applyFill="1" applyBorder="1" applyAlignment="1">
      <alignment vertical="top"/>
    </xf>
    <xf numFmtId="0" fontId="7" fillId="6" borderId="30" xfId="0" applyFont="1" applyFill="1" applyBorder="1" applyAlignment="1">
      <alignment vertical="top"/>
    </xf>
    <xf numFmtId="0" fontId="7" fillId="6" borderId="9" xfId="0" applyFont="1" applyFill="1" applyBorder="1" applyAlignment="1">
      <alignment vertical="top"/>
    </xf>
    <xf numFmtId="49" fontId="8" fillId="6" borderId="4" xfId="0" applyNumberFormat="1" applyFont="1" applyFill="1" applyBorder="1" applyAlignment="1">
      <alignment horizontal="center" vertical="top"/>
    </xf>
    <xf numFmtId="49" fontId="6" fillId="6" borderId="23" xfId="0" applyNumberFormat="1" applyFont="1" applyFill="1" applyBorder="1" applyAlignment="1">
      <alignment horizontal="center" vertical="top" wrapText="1"/>
    </xf>
    <xf numFmtId="49" fontId="6" fillId="6" borderId="9" xfId="0" applyNumberFormat="1" applyFont="1" applyFill="1" applyBorder="1" applyAlignment="1">
      <alignment horizontal="center" vertical="top" wrapText="1"/>
    </xf>
    <xf numFmtId="0" fontId="7" fillId="6" borderId="28" xfId="0" applyFont="1" applyFill="1" applyBorder="1" applyAlignment="1">
      <alignment vertical="top"/>
    </xf>
    <xf numFmtId="0" fontId="7" fillId="6" borderId="13" xfId="0" applyFont="1" applyFill="1" applyBorder="1" applyAlignment="1">
      <alignment vertical="top"/>
    </xf>
    <xf numFmtId="0" fontId="7" fillId="6" borderId="35" xfId="0" applyFont="1" applyFill="1" applyBorder="1" applyAlignment="1">
      <alignment vertical="top"/>
    </xf>
    <xf numFmtId="49" fontId="7" fillId="6" borderId="28" xfId="0" applyNumberFormat="1" applyFont="1" applyFill="1" applyBorder="1" applyAlignment="1">
      <alignment horizontal="center" vertical="top" wrapText="1"/>
    </xf>
    <xf numFmtId="49" fontId="7" fillId="6" borderId="36" xfId="0" applyNumberFormat="1" applyFont="1" applyFill="1" applyBorder="1" applyAlignment="1">
      <alignment horizontal="center" vertical="top" wrapText="1"/>
    </xf>
    <xf numFmtId="0" fontId="7" fillId="6" borderId="4" xfId="0" applyFont="1" applyFill="1" applyBorder="1" applyAlignment="1">
      <alignment horizontal="center" vertical="top" wrapText="1"/>
    </xf>
    <xf numFmtId="49" fontId="7" fillId="6" borderId="13" xfId="0" applyNumberFormat="1" applyFont="1" applyFill="1" applyBorder="1" applyAlignment="1">
      <alignment horizontal="center" vertical="top"/>
    </xf>
    <xf numFmtId="49" fontId="7" fillId="6" borderId="37" xfId="0" applyNumberFormat="1" applyFont="1" applyFill="1" applyBorder="1" applyAlignment="1">
      <alignment horizontal="center" vertical="top"/>
    </xf>
    <xf numFmtId="49" fontId="8" fillId="6" borderId="28" xfId="0" applyNumberFormat="1" applyFont="1" applyFill="1" applyBorder="1" applyAlignment="1">
      <alignment horizontal="center" vertical="top" wrapText="1"/>
    </xf>
    <xf numFmtId="49" fontId="5" fillId="6" borderId="14" xfId="0" applyNumberFormat="1" applyFont="1" applyFill="1" applyBorder="1" applyAlignment="1">
      <alignment horizontal="center" vertical="top" wrapText="1"/>
    </xf>
    <xf numFmtId="49" fontId="17" fillId="6" borderId="14" xfId="0" applyNumberFormat="1" applyFont="1" applyFill="1" applyBorder="1" applyAlignment="1">
      <alignment horizontal="center" vertical="top" wrapText="1"/>
    </xf>
    <xf numFmtId="0" fontId="7" fillId="6" borderId="0" xfId="0" applyFont="1" applyFill="1" applyBorder="1" applyAlignment="1">
      <alignment horizontal="left" vertical="top" wrapText="1"/>
    </xf>
    <xf numFmtId="0" fontId="0" fillId="6" borderId="0" xfId="0" applyFill="1"/>
    <xf numFmtId="0" fontId="5" fillId="6" borderId="0" xfId="0" applyFont="1" applyFill="1" applyBorder="1" applyAlignment="1">
      <alignment horizontal="justify" vertical="top"/>
    </xf>
    <xf numFmtId="49" fontId="8" fillId="6" borderId="23" xfId="0" applyNumberFormat="1" applyFont="1" applyFill="1" applyBorder="1" applyAlignment="1">
      <alignment horizontal="justify" vertical="top" wrapText="1"/>
    </xf>
    <xf numFmtId="49" fontId="8" fillId="6" borderId="14" xfId="0" applyNumberFormat="1" applyFont="1" applyFill="1" applyBorder="1" applyAlignment="1">
      <alignment horizontal="justify" vertical="top" wrapText="1"/>
    </xf>
    <xf numFmtId="49" fontId="7" fillId="6" borderId="14" xfId="0" applyNumberFormat="1" applyFont="1" applyFill="1" applyBorder="1" applyAlignment="1">
      <alignment horizontal="justify" vertical="top" wrapText="1"/>
    </xf>
    <xf numFmtId="49" fontId="7" fillId="6" borderId="14" xfId="2" applyNumberFormat="1" applyFont="1" applyFill="1" applyBorder="1" applyAlignment="1">
      <alignment horizontal="center" vertical="top"/>
    </xf>
    <xf numFmtId="0" fontId="7" fillId="6" borderId="0" xfId="0" applyFont="1" applyFill="1" applyAlignment="1">
      <alignment horizontal="justify" vertical="justify"/>
    </xf>
    <xf numFmtId="0" fontId="7" fillId="6" borderId="30" xfId="0" applyFont="1" applyFill="1" applyBorder="1" applyAlignment="1">
      <alignment horizontal="center" vertical="top"/>
    </xf>
    <xf numFmtId="0" fontId="7" fillId="6" borderId="34" xfId="0" applyFont="1" applyFill="1" applyBorder="1" applyAlignment="1">
      <alignment horizontal="center" vertical="top"/>
    </xf>
    <xf numFmtId="0" fontId="7" fillId="6" borderId="28" xfId="0" applyFont="1" applyFill="1" applyBorder="1" applyAlignment="1">
      <alignment horizontal="center" vertical="top"/>
    </xf>
    <xf numFmtId="0" fontId="7" fillId="6" borderId="13" xfId="0" applyFont="1" applyFill="1" applyBorder="1" applyAlignment="1">
      <alignment horizontal="center" vertical="top"/>
    </xf>
    <xf numFmtId="0" fontId="7" fillId="6" borderId="35" xfId="0" applyFont="1" applyFill="1" applyBorder="1" applyAlignment="1">
      <alignment horizontal="center" vertical="top"/>
    </xf>
    <xf numFmtId="0" fontId="7" fillId="6" borderId="23" xfId="0" applyFont="1" applyFill="1" applyBorder="1" applyAlignment="1">
      <alignment horizontal="center" vertical="top"/>
    </xf>
    <xf numFmtId="0" fontId="5" fillId="6" borderId="0" xfId="0" applyFont="1" applyFill="1" applyAlignment="1">
      <alignment horizontal="center"/>
    </xf>
    <xf numFmtId="0" fontId="5" fillId="6" borderId="23" xfId="0" applyFont="1" applyFill="1" applyBorder="1" applyAlignment="1">
      <alignment horizontal="center" vertical="top" wrapText="1"/>
    </xf>
    <xf numFmtId="49" fontId="2" fillId="2" borderId="0" xfId="0" applyNumberFormat="1" applyFont="1" applyFill="1" applyAlignment="1">
      <alignment horizontal="center"/>
    </xf>
    <xf numFmtId="49" fontId="7" fillId="6" borderId="12" xfId="0" applyNumberFormat="1" applyFont="1" applyFill="1" applyBorder="1" applyAlignment="1">
      <alignment horizontal="center" vertical="top" wrapText="1"/>
    </xf>
    <xf numFmtId="0" fontId="0" fillId="6" borderId="0" xfId="0" applyFill="1" applyAlignment="1">
      <alignment horizontal="justify" vertical="justify"/>
    </xf>
    <xf numFmtId="49" fontId="7" fillId="6" borderId="0" xfId="0" applyNumberFormat="1" applyFont="1" applyFill="1" applyAlignment="1">
      <alignment horizontal="justify" vertical="justify"/>
    </xf>
    <xf numFmtId="0" fontId="5" fillId="6" borderId="0" xfId="0" applyFont="1" applyFill="1" applyAlignment="1">
      <alignment horizontal="justify" vertical="justify"/>
    </xf>
    <xf numFmtId="0" fontId="6" fillId="6" borderId="23" xfId="0" applyFont="1" applyFill="1" applyBorder="1" applyAlignment="1">
      <alignment horizontal="center" vertical="top" wrapText="1"/>
    </xf>
    <xf numFmtId="49" fontId="7" fillId="6" borderId="18" xfId="0" applyNumberFormat="1" applyFont="1" applyFill="1" applyBorder="1" applyAlignment="1">
      <alignment horizontal="center" vertical="top" wrapText="1"/>
    </xf>
    <xf numFmtId="49" fontId="4" fillId="0" borderId="0" xfId="0" applyNumberFormat="1" applyFont="1" applyAlignment="1">
      <alignment horizontal="left" vertical="top" wrapText="1"/>
    </xf>
    <xf numFmtId="0" fontId="7" fillId="6" borderId="40" xfId="0" applyFont="1" applyFill="1" applyBorder="1" applyAlignment="1">
      <alignment horizontal="center" vertical="top" wrapText="1"/>
    </xf>
    <xf numFmtId="49" fontId="7" fillId="6" borderId="40" xfId="0" applyNumberFormat="1" applyFont="1" applyFill="1" applyBorder="1" applyAlignment="1">
      <alignment horizontal="center" vertical="top" wrapText="1"/>
    </xf>
    <xf numFmtId="0" fontId="18" fillId="2" borderId="0" xfId="0" applyFont="1" applyFill="1" applyBorder="1" applyAlignment="1">
      <alignment horizontal="center" vertical="center" wrapText="1"/>
    </xf>
    <xf numFmtId="0" fontId="8" fillId="6" borderId="4" xfId="0" applyFont="1" applyFill="1" applyBorder="1" applyAlignment="1">
      <alignment horizontal="justify" vertical="top" wrapText="1"/>
    </xf>
    <xf numFmtId="0" fontId="7" fillId="6" borderId="14" xfId="0" applyFont="1" applyFill="1" applyBorder="1" applyAlignment="1">
      <alignment horizontal="justify" vertical="top"/>
    </xf>
    <xf numFmtId="0" fontId="7" fillId="6" borderId="14" xfId="0" applyFont="1" applyFill="1" applyBorder="1" applyAlignment="1">
      <alignment horizontal="justify" vertical="top" wrapText="1"/>
    </xf>
    <xf numFmtId="0" fontId="7" fillId="6" borderId="9" xfId="0" applyFont="1" applyFill="1" applyBorder="1" applyAlignment="1">
      <alignment horizontal="justify" vertical="top" wrapText="1"/>
    </xf>
    <xf numFmtId="0" fontId="7" fillId="6" borderId="23" xfId="0" applyFont="1" applyFill="1" applyBorder="1" applyAlignment="1">
      <alignment horizontal="justify" vertical="top"/>
    </xf>
    <xf numFmtId="0" fontId="20" fillId="6" borderId="14" xfId="0" applyFont="1" applyFill="1" applyBorder="1" applyAlignment="1">
      <alignment horizontal="justify" vertical="top" wrapText="1"/>
    </xf>
    <xf numFmtId="0" fontId="7" fillId="0" borderId="0" xfId="0" applyFont="1" applyAlignment="1">
      <alignment horizontal="left"/>
    </xf>
    <xf numFmtId="49" fontId="20" fillId="6" borderId="14" xfId="0" applyNumberFormat="1" applyFont="1" applyFill="1" applyBorder="1" applyAlignment="1">
      <alignment horizontal="center" vertical="top" wrapText="1"/>
    </xf>
    <xf numFmtId="0" fontId="7" fillId="6" borderId="37" xfId="0" applyFont="1" applyFill="1" applyBorder="1" applyAlignment="1">
      <alignment horizontal="center" vertical="top"/>
    </xf>
    <xf numFmtId="0" fontId="7" fillId="6" borderId="29" xfId="0" applyFont="1" applyFill="1" applyBorder="1" applyAlignment="1">
      <alignment horizontal="center" vertical="top"/>
    </xf>
    <xf numFmtId="49" fontId="7" fillId="6" borderId="14" xfId="0" applyNumberFormat="1" applyFont="1" applyFill="1" applyBorder="1" applyAlignment="1">
      <alignment vertical="top"/>
    </xf>
    <xf numFmtId="49" fontId="7" fillId="6" borderId="9" xfId="0" applyNumberFormat="1" applyFont="1" applyFill="1" applyBorder="1" applyAlignment="1">
      <alignment vertical="top"/>
    </xf>
    <xf numFmtId="0" fontId="7" fillId="0" borderId="0" xfId="0" applyFont="1" applyAlignment="1"/>
    <xf numFmtId="49" fontId="7" fillId="6" borderId="0" xfId="0" applyNumberFormat="1" applyFont="1" applyFill="1" applyAlignment="1">
      <alignment horizontal="left"/>
    </xf>
    <xf numFmtId="0" fontId="7" fillId="6" borderId="0" xfId="0" applyFont="1" applyFill="1" applyAlignment="1">
      <alignment horizontal="left"/>
    </xf>
    <xf numFmtId="49" fontId="7" fillId="6" borderId="9" xfId="0" applyNumberFormat="1" applyFont="1" applyFill="1" applyBorder="1" applyAlignment="1">
      <alignment horizontal="justify" vertical="top" wrapText="1"/>
    </xf>
    <xf numFmtId="0" fontId="7" fillId="6" borderId="28" xfId="0" applyFont="1" applyFill="1" applyBorder="1" applyAlignment="1">
      <alignment horizontal="justify" vertical="top" wrapText="1"/>
    </xf>
    <xf numFmtId="0" fontId="7" fillId="6" borderId="28" xfId="0" applyFont="1" applyFill="1" applyBorder="1" applyAlignment="1">
      <alignment horizontal="center" vertical="top" wrapText="1"/>
    </xf>
    <xf numFmtId="0" fontId="7" fillId="6" borderId="17" xfId="0" applyFont="1" applyFill="1" applyBorder="1" applyAlignment="1">
      <alignment horizontal="center" vertical="top" wrapText="1"/>
    </xf>
    <xf numFmtId="0" fontId="7" fillId="6" borderId="23" xfId="0" applyFont="1" applyFill="1" applyBorder="1" applyAlignment="1">
      <alignment horizontal="justify" vertical="top" wrapText="1"/>
    </xf>
    <xf numFmtId="164" fontId="13" fillId="6" borderId="0" xfId="0" applyNumberFormat="1" applyFont="1" applyFill="1" applyBorder="1"/>
    <xf numFmtId="0" fontId="13" fillId="6" borderId="0" xfId="0" applyFont="1" applyFill="1"/>
    <xf numFmtId="164" fontId="13" fillId="6" borderId="0" xfId="0" applyNumberFormat="1" applyFont="1" applyFill="1"/>
    <xf numFmtId="0" fontId="13" fillId="6" borderId="0" xfId="0" applyFont="1" applyFill="1" applyBorder="1"/>
    <xf numFmtId="49" fontId="7" fillId="6" borderId="0" xfId="0" applyNumberFormat="1" applyFont="1" applyFill="1" applyBorder="1" applyAlignment="1">
      <alignment horizontal="left" vertical="top"/>
    </xf>
    <xf numFmtId="0" fontId="7" fillId="6" borderId="0" xfId="0" applyFont="1" applyFill="1" applyAlignment="1">
      <alignment horizontal="center" vertical="top"/>
    </xf>
    <xf numFmtId="49" fontId="7" fillId="6" borderId="14" xfId="0" applyNumberFormat="1" applyFont="1" applyFill="1" applyBorder="1" applyAlignment="1">
      <alignment horizontal="justify" vertical="top"/>
    </xf>
    <xf numFmtId="0" fontId="7" fillId="6" borderId="17" xfId="0" applyFont="1" applyFill="1" applyBorder="1" applyAlignment="1">
      <alignment horizontal="justify" vertical="top" wrapText="1"/>
    </xf>
    <xf numFmtId="0" fontId="7" fillId="6" borderId="9" xfId="0" applyFont="1" applyFill="1" applyBorder="1" applyAlignment="1">
      <alignment horizontal="justify" vertical="top"/>
    </xf>
    <xf numFmtId="0" fontId="7" fillId="6" borderId="14" xfId="0" applyNumberFormat="1" applyFont="1" applyFill="1" applyBorder="1" applyAlignment="1">
      <alignment horizontal="justify" vertical="top" wrapText="1"/>
    </xf>
    <xf numFmtId="0" fontId="8" fillId="6" borderId="4" xfId="0" applyFont="1" applyFill="1" applyBorder="1" applyAlignment="1">
      <alignment horizontal="justify" vertical="top"/>
    </xf>
    <xf numFmtId="0" fontId="13" fillId="6" borderId="0" xfId="0" applyFont="1" applyFill="1" applyBorder="1" applyAlignment="1">
      <alignment vertical="top"/>
    </xf>
    <xf numFmtId="0" fontId="13" fillId="6" borderId="38" xfId="0" applyFont="1" applyFill="1" applyBorder="1" applyAlignment="1">
      <alignment vertical="top"/>
    </xf>
    <xf numFmtId="0" fontId="7" fillId="0" borderId="14" xfId="0" applyFont="1" applyFill="1" applyBorder="1" applyAlignment="1">
      <alignment horizontal="center" vertical="top" wrapText="1"/>
    </xf>
    <xf numFmtId="49" fontId="7" fillId="0" borderId="14" xfId="0" applyNumberFormat="1" applyFont="1" applyFill="1" applyBorder="1" applyAlignment="1">
      <alignment horizontal="center" vertical="top" wrapText="1"/>
    </xf>
    <xf numFmtId="49" fontId="7" fillId="0" borderId="14" xfId="0" applyNumberFormat="1" applyFont="1" applyFill="1" applyBorder="1" applyAlignment="1">
      <alignment horizontal="center" vertical="top"/>
    </xf>
    <xf numFmtId="0" fontId="4" fillId="2" borderId="11" xfId="3" applyFont="1" applyFill="1" applyBorder="1" applyAlignment="1">
      <alignment horizontal="center" vertical="top" wrapText="1"/>
    </xf>
    <xf numFmtId="0" fontId="14" fillId="2" borderId="11" xfId="3" applyFont="1" applyFill="1" applyBorder="1" applyAlignment="1">
      <alignment horizontal="center" vertical="center" wrapText="1"/>
    </xf>
    <xf numFmtId="164" fontId="5" fillId="6" borderId="27" xfId="0" applyNumberFormat="1" applyFont="1" applyFill="1" applyBorder="1" applyAlignment="1">
      <alignment horizontal="center" vertical="top" wrapText="1"/>
    </xf>
    <xf numFmtId="164" fontId="7" fillId="6" borderId="13" xfId="0" applyNumberFormat="1" applyFont="1" applyFill="1" applyBorder="1" applyAlignment="1">
      <alignment horizontal="center" vertical="top" wrapText="1"/>
    </xf>
    <xf numFmtId="164" fontId="7" fillId="6" borderId="36" xfId="0" applyNumberFormat="1" applyFont="1" applyFill="1" applyBorder="1" applyAlignment="1">
      <alignment horizontal="center" vertical="top" wrapText="1"/>
    </xf>
    <xf numFmtId="164" fontId="7" fillId="6" borderId="12" xfId="0" applyNumberFormat="1" applyFont="1" applyFill="1" applyBorder="1" applyAlignment="1">
      <alignment horizontal="center" vertical="top" wrapText="1"/>
    </xf>
    <xf numFmtId="164" fontId="8" fillId="6" borderId="27" xfId="0" applyNumberFormat="1" applyFont="1" applyFill="1" applyBorder="1" applyAlignment="1">
      <alignment horizontal="center" vertical="top" wrapText="1"/>
    </xf>
    <xf numFmtId="0" fontId="14" fillId="2" borderId="48" xfId="3" applyFont="1" applyFill="1" applyBorder="1" applyAlignment="1">
      <alignment horizontal="center" vertical="center" wrapText="1"/>
    </xf>
    <xf numFmtId="0" fontId="7" fillId="6" borderId="0" xfId="0" applyFont="1" applyFill="1" applyAlignment="1">
      <alignment vertical="justify"/>
    </xf>
    <xf numFmtId="49" fontId="7" fillId="6" borderId="23" xfId="0" applyNumberFormat="1" applyFont="1" applyFill="1" applyBorder="1" applyAlignment="1">
      <alignment horizontal="justify" vertical="top" wrapText="1"/>
    </xf>
    <xf numFmtId="49" fontId="20" fillId="6" borderId="14" xfId="0" applyNumberFormat="1" applyFont="1" applyFill="1" applyBorder="1" applyAlignment="1">
      <alignment horizontal="justify" vertical="top" wrapText="1"/>
    </xf>
    <xf numFmtId="0" fontId="7" fillId="6" borderId="37" xfId="0" applyFont="1" applyFill="1" applyBorder="1" applyAlignment="1">
      <alignment horizontal="justify" vertical="top" wrapText="1"/>
    </xf>
    <xf numFmtId="49" fontId="7" fillId="6" borderId="0" xfId="0" applyNumberFormat="1" applyFont="1" applyFill="1" applyBorder="1" applyAlignment="1">
      <alignment horizontal="justify" vertical="top"/>
    </xf>
    <xf numFmtId="0" fontId="8" fillId="6" borderId="4" xfId="2" applyNumberFormat="1" applyFont="1" applyFill="1" applyBorder="1" applyAlignment="1">
      <alignment horizontal="justify" vertical="top" wrapText="1"/>
    </xf>
    <xf numFmtId="0" fontId="7" fillId="6" borderId="35" xfId="0" applyFont="1" applyFill="1" applyBorder="1" applyAlignment="1">
      <alignment horizontal="justify" vertical="top" wrapText="1"/>
    </xf>
    <xf numFmtId="0" fontId="7" fillId="6" borderId="35" xfId="0" applyFont="1" applyFill="1" applyBorder="1" applyAlignment="1">
      <alignment horizontal="justify" vertical="top"/>
    </xf>
    <xf numFmtId="0" fontId="7" fillId="6" borderId="17" xfId="0" applyFont="1" applyFill="1" applyBorder="1" applyAlignment="1">
      <alignment horizontal="justify" vertical="top"/>
    </xf>
    <xf numFmtId="0" fontId="7" fillId="6" borderId="28" xfId="0" applyFont="1" applyFill="1" applyBorder="1" applyAlignment="1">
      <alignment horizontal="justify" vertical="top"/>
    </xf>
    <xf numFmtId="0" fontId="7" fillId="6" borderId="0" xfId="0" applyFont="1" applyFill="1" applyBorder="1" applyAlignment="1">
      <alignment horizontal="justify" vertical="top" wrapText="1"/>
    </xf>
    <xf numFmtId="0" fontId="7" fillId="6" borderId="36" xfId="0" applyFont="1" applyFill="1" applyBorder="1" applyAlignment="1">
      <alignment horizontal="justify" vertical="top"/>
    </xf>
    <xf numFmtId="0" fontId="7" fillId="6" borderId="37" xfId="0" applyFont="1" applyFill="1" applyBorder="1" applyAlignment="1">
      <alignment horizontal="justify" vertical="top"/>
    </xf>
    <xf numFmtId="0" fontId="7" fillId="6" borderId="19" xfId="0" applyFont="1" applyFill="1" applyBorder="1" applyAlignment="1">
      <alignment horizontal="justify" vertical="top"/>
    </xf>
    <xf numFmtId="49" fontId="7" fillId="0" borderId="23" xfId="0" applyNumberFormat="1" applyFont="1" applyFill="1" applyBorder="1" applyAlignment="1">
      <alignment horizontal="center" vertical="top"/>
    </xf>
    <xf numFmtId="165" fontId="7" fillId="0" borderId="13" xfId="0" applyNumberFormat="1" applyFont="1" applyFill="1" applyBorder="1" applyAlignment="1">
      <alignment horizontal="center" vertical="top"/>
    </xf>
    <xf numFmtId="165" fontId="7" fillId="0" borderId="36" xfId="0" applyNumberFormat="1" applyFont="1" applyFill="1" applyBorder="1" applyAlignment="1">
      <alignment horizontal="center" vertical="top"/>
    </xf>
    <xf numFmtId="0" fontId="7" fillId="0" borderId="14" xfId="0" applyFont="1" applyFill="1" applyBorder="1" applyAlignment="1">
      <alignment horizontal="justify" vertical="top"/>
    </xf>
    <xf numFmtId="165" fontId="7" fillId="0" borderId="36" xfId="0" applyNumberFormat="1" applyFont="1" applyFill="1" applyBorder="1" applyAlignment="1">
      <alignment horizontal="center" vertical="top" wrapText="1"/>
    </xf>
    <xf numFmtId="49" fontId="7" fillId="6" borderId="40" xfId="0" applyNumberFormat="1" applyFont="1" applyFill="1" applyBorder="1" applyAlignment="1">
      <alignment horizontal="center" vertical="top"/>
    </xf>
    <xf numFmtId="165" fontId="7" fillId="0" borderId="47" xfId="0" applyNumberFormat="1" applyFont="1" applyFill="1" applyBorder="1" applyAlignment="1">
      <alignment horizontal="center" vertical="top" wrapText="1"/>
    </xf>
    <xf numFmtId="165" fontId="5" fillId="0" borderId="27" xfId="0" applyNumberFormat="1" applyFont="1" applyFill="1" applyBorder="1" applyAlignment="1">
      <alignment horizontal="center" vertical="top"/>
    </xf>
    <xf numFmtId="165" fontId="5" fillId="0" borderId="4" xfId="0" applyNumberFormat="1" applyFont="1" applyFill="1" applyBorder="1" applyAlignment="1">
      <alignment horizontal="center" vertical="top"/>
    </xf>
    <xf numFmtId="49" fontId="4" fillId="0" borderId="0" xfId="0" applyNumberFormat="1" applyFont="1" applyAlignment="1">
      <alignment vertical="top" wrapText="1"/>
    </xf>
    <xf numFmtId="165" fontId="5" fillId="6" borderId="27" xfId="0" applyNumberFormat="1" applyFont="1" applyFill="1" applyBorder="1" applyAlignment="1">
      <alignment horizontal="center" vertical="top" wrapText="1"/>
    </xf>
    <xf numFmtId="165" fontId="8" fillId="6" borderId="27" xfId="0" applyNumberFormat="1" applyFont="1" applyFill="1" applyBorder="1" applyAlignment="1">
      <alignment horizontal="center" vertical="top" wrapText="1"/>
    </xf>
    <xf numFmtId="165" fontId="7" fillId="6" borderId="13" xfId="0" applyNumberFormat="1" applyFont="1" applyFill="1" applyBorder="1" applyAlignment="1">
      <alignment horizontal="center" vertical="top" wrapText="1"/>
    </xf>
    <xf numFmtId="165" fontId="7" fillId="6" borderId="36" xfId="0" applyNumberFormat="1" applyFont="1" applyFill="1" applyBorder="1" applyAlignment="1">
      <alignment horizontal="center" vertical="top" wrapText="1"/>
    </xf>
    <xf numFmtId="165" fontId="7" fillId="6" borderId="12" xfId="0" applyNumberFormat="1" applyFont="1" applyFill="1" applyBorder="1" applyAlignment="1">
      <alignment horizontal="center" vertical="top" wrapText="1"/>
    </xf>
    <xf numFmtId="165" fontId="7" fillId="6" borderId="3" xfId="0" applyNumberFormat="1" applyFont="1" applyFill="1" applyBorder="1" applyAlignment="1">
      <alignment horizontal="center" vertical="top" wrapText="1"/>
    </xf>
    <xf numFmtId="165" fontId="5" fillId="6" borderId="27" xfId="0" applyNumberFormat="1" applyFont="1" applyFill="1" applyBorder="1" applyAlignment="1">
      <alignment horizontal="center" vertical="top"/>
    </xf>
    <xf numFmtId="165" fontId="8" fillId="6" borderId="27" xfId="0" applyNumberFormat="1" applyFont="1" applyFill="1" applyBorder="1" applyAlignment="1">
      <alignment horizontal="center" vertical="top"/>
    </xf>
    <xf numFmtId="165" fontId="7" fillId="6" borderId="13" xfId="0" applyNumberFormat="1" applyFont="1" applyFill="1" applyBorder="1" applyAlignment="1">
      <alignment horizontal="center" vertical="top"/>
    </xf>
    <xf numFmtId="165" fontId="7" fillId="6" borderId="36" xfId="0" applyNumberFormat="1" applyFont="1" applyFill="1" applyBorder="1" applyAlignment="1">
      <alignment horizontal="center" vertical="top"/>
    </xf>
    <xf numFmtId="165" fontId="7" fillId="6" borderId="3" xfId="0" applyNumberFormat="1" applyFont="1" applyFill="1" applyBorder="1" applyAlignment="1">
      <alignment horizontal="center" vertical="top"/>
    </xf>
    <xf numFmtId="165" fontId="7" fillId="6" borderId="47" xfId="0" applyNumberFormat="1" applyFont="1" applyFill="1" applyBorder="1" applyAlignment="1">
      <alignment horizontal="center" vertical="top"/>
    </xf>
    <xf numFmtId="165" fontId="7" fillId="0" borderId="14" xfId="0" applyNumberFormat="1" applyFont="1" applyFill="1" applyBorder="1" applyAlignment="1">
      <alignment horizontal="center" vertical="top"/>
    </xf>
    <xf numFmtId="165" fontId="7" fillId="0" borderId="14" xfId="0" applyNumberFormat="1" applyFont="1" applyFill="1" applyBorder="1" applyAlignment="1">
      <alignment horizontal="center" vertical="top" wrapText="1"/>
    </xf>
    <xf numFmtId="49" fontId="7" fillId="0" borderId="36" xfId="0" applyNumberFormat="1" applyFont="1" applyFill="1" applyBorder="1" applyAlignment="1">
      <alignment horizontal="center" vertical="top" wrapText="1"/>
    </xf>
    <xf numFmtId="0" fontId="7" fillId="0" borderId="23" xfId="0" applyFont="1" applyFill="1" applyBorder="1" applyAlignment="1">
      <alignment horizontal="center" vertical="top" wrapText="1"/>
    </xf>
    <xf numFmtId="49" fontId="7" fillId="0" borderId="28" xfId="0" applyNumberFormat="1" applyFont="1" applyFill="1" applyBorder="1" applyAlignment="1">
      <alignment horizontal="center" vertical="top" wrapText="1"/>
    </xf>
    <xf numFmtId="165" fontId="0" fillId="2" borderId="0" xfId="0" applyNumberFormat="1" applyFill="1"/>
    <xf numFmtId="165" fontId="8" fillId="6" borderId="13" xfId="0" applyNumberFormat="1" applyFont="1" applyFill="1" applyBorder="1" applyAlignment="1">
      <alignment horizontal="center" vertical="top" wrapText="1"/>
    </xf>
    <xf numFmtId="165" fontId="7" fillId="6" borderId="0" xfId="0" applyNumberFormat="1" applyFont="1" applyFill="1" applyBorder="1" applyAlignment="1">
      <alignment horizontal="center" vertical="top" wrapText="1"/>
    </xf>
    <xf numFmtId="0" fontId="7" fillId="2" borderId="0" xfId="0" applyFont="1" applyFill="1" applyBorder="1" applyAlignment="1">
      <alignment horizontal="justify" vertical="top" wrapText="1"/>
    </xf>
    <xf numFmtId="0" fontId="5" fillId="6" borderId="6" xfId="0" applyFont="1" applyFill="1" applyBorder="1" applyAlignment="1">
      <alignment horizontal="justify" vertical="top" wrapText="1"/>
    </xf>
    <xf numFmtId="164" fontId="5" fillId="0" borderId="7" xfId="0" applyNumberFormat="1" applyFont="1" applyFill="1" applyBorder="1" applyAlignment="1">
      <alignment horizontal="center" vertical="top"/>
    </xf>
    <xf numFmtId="0" fontId="5" fillId="6" borderId="29" xfId="0" applyFont="1" applyFill="1" applyBorder="1" applyAlignment="1">
      <alignment horizontal="center" vertical="top" wrapText="1"/>
    </xf>
    <xf numFmtId="165" fontId="5" fillId="6" borderId="3" xfId="0" applyNumberFormat="1" applyFont="1" applyFill="1" applyBorder="1" applyAlignment="1">
      <alignment horizontal="center" vertical="top" wrapText="1"/>
    </xf>
    <xf numFmtId="0" fontId="8" fillId="6" borderId="18" xfId="0" applyFont="1" applyFill="1" applyBorder="1" applyAlignment="1">
      <alignment horizontal="justify" vertical="top" wrapText="1"/>
    </xf>
    <xf numFmtId="49" fontId="8" fillId="6" borderId="18" xfId="0" applyNumberFormat="1" applyFont="1" applyFill="1" applyBorder="1" applyAlignment="1">
      <alignment horizontal="center" vertical="top" wrapText="1"/>
    </xf>
    <xf numFmtId="0" fontId="8" fillId="6" borderId="6" xfId="0" applyFont="1" applyFill="1" applyBorder="1" applyAlignment="1">
      <alignment horizontal="justify" vertical="top" wrapText="1"/>
    </xf>
    <xf numFmtId="165" fontId="7" fillId="0" borderId="9" xfId="0" applyNumberFormat="1" applyFont="1" applyFill="1" applyBorder="1" applyAlignment="1">
      <alignment horizontal="center" vertical="top"/>
    </xf>
    <xf numFmtId="165" fontId="7" fillId="0" borderId="29" xfId="0" applyNumberFormat="1" applyFont="1" applyFill="1" applyBorder="1" applyAlignment="1">
      <alignment horizontal="center" vertical="top"/>
    </xf>
    <xf numFmtId="165" fontId="8" fillId="6" borderId="53" xfId="0" applyNumberFormat="1" applyFont="1" applyFill="1" applyBorder="1" applyAlignment="1">
      <alignment horizontal="center" vertical="top" wrapText="1"/>
    </xf>
    <xf numFmtId="164" fontId="8" fillId="0" borderId="7" xfId="0" applyNumberFormat="1" applyFont="1" applyFill="1" applyBorder="1" applyAlignment="1">
      <alignment horizontal="center" vertical="top"/>
    </xf>
    <xf numFmtId="0" fontId="5" fillId="6" borderId="56" xfId="0" applyFont="1" applyFill="1" applyBorder="1" applyAlignment="1">
      <alignment horizontal="justify" vertical="top" wrapText="1"/>
    </xf>
    <xf numFmtId="0" fontId="8" fillId="6" borderId="6" xfId="0" applyFont="1" applyFill="1" applyBorder="1" applyAlignment="1">
      <alignment horizontal="justify" vertical="top"/>
    </xf>
    <xf numFmtId="165" fontId="7" fillId="0" borderId="9" xfId="0" applyNumberFormat="1" applyFont="1" applyFill="1" applyBorder="1" applyAlignment="1">
      <alignment horizontal="center" vertical="top" wrapText="1"/>
    </xf>
    <xf numFmtId="0" fontId="7" fillId="6" borderId="6" xfId="0" applyFont="1" applyFill="1" applyBorder="1" applyAlignment="1">
      <alignment horizontal="justify" vertical="top" wrapText="1"/>
    </xf>
    <xf numFmtId="164" fontId="5" fillId="0" borderId="33" xfId="0" applyNumberFormat="1" applyFont="1" applyBorder="1" applyAlignment="1">
      <alignment horizontal="center" vertical="top"/>
    </xf>
    <xf numFmtId="0" fontId="7" fillId="6" borderId="56" xfId="0" applyFont="1" applyFill="1" applyBorder="1" applyAlignment="1">
      <alignment horizontal="center" vertical="top"/>
    </xf>
    <xf numFmtId="49" fontId="5" fillId="6" borderId="6" xfId="0" applyNumberFormat="1" applyFont="1" applyFill="1" applyBorder="1" applyAlignment="1">
      <alignment horizontal="center" vertical="top" wrapText="1"/>
    </xf>
    <xf numFmtId="164" fontId="5" fillId="0" borderId="7" xfId="0" applyNumberFormat="1" applyFont="1" applyBorder="1" applyAlignment="1">
      <alignment horizontal="center" vertical="top"/>
    </xf>
    <xf numFmtId="49" fontId="8" fillId="6" borderId="6" xfId="0" applyNumberFormat="1" applyFont="1" applyFill="1" applyBorder="1" applyAlignment="1">
      <alignment horizontal="center" vertical="top" wrapText="1"/>
    </xf>
    <xf numFmtId="164" fontId="8" fillId="0" borderId="7" xfId="0" applyNumberFormat="1" applyFont="1" applyBorder="1" applyAlignment="1">
      <alignment horizontal="center" vertical="top"/>
    </xf>
    <xf numFmtId="165" fontId="7" fillId="6" borderId="14" xfId="0" applyNumberFormat="1" applyFont="1" applyFill="1" applyBorder="1" applyAlignment="1">
      <alignment horizontal="center" vertical="top" wrapText="1"/>
    </xf>
    <xf numFmtId="165" fontId="7" fillId="6" borderId="9" xfId="0" applyNumberFormat="1" applyFont="1" applyFill="1" applyBorder="1" applyAlignment="1">
      <alignment horizontal="center" vertical="top" wrapText="1"/>
    </xf>
    <xf numFmtId="0" fontId="7" fillId="6" borderId="54" xfId="0" applyFont="1" applyFill="1" applyBorder="1" applyAlignment="1">
      <alignment horizontal="center" vertical="top"/>
    </xf>
    <xf numFmtId="49" fontId="7" fillId="6" borderId="6" xfId="0" applyNumberFormat="1" applyFont="1" applyFill="1" applyBorder="1" applyAlignment="1">
      <alignment horizontal="center" vertical="top" wrapText="1"/>
    </xf>
    <xf numFmtId="0" fontId="5" fillId="6" borderId="56" xfId="0" applyFont="1" applyFill="1" applyBorder="1" applyAlignment="1">
      <alignment horizontal="center" vertical="top"/>
    </xf>
    <xf numFmtId="164" fontId="5" fillId="0" borderId="11" xfId="0" applyNumberFormat="1" applyFont="1" applyBorder="1" applyAlignment="1">
      <alignment horizontal="center" vertical="top"/>
    </xf>
    <xf numFmtId="0" fontId="5" fillId="6" borderId="6" xfId="0" applyFont="1" applyFill="1" applyBorder="1" applyAlignment="1">
      <alignment horizontal="center" vertical="top" wrapText="1"/>
    </xf>
    <xf numFmtId="0" fontId="15" fillId="6" borderId="0" xfId="0" applyFont="1" applyFill="1" applyAlignment="1">
      <alignment horizontal="center" vertical="top"/>
    </xf>
    <xf numFmtId="0" fontId="15" fillId="2" borderId="0" xfId="0" applyFont="1" applyFill="1" applyBorder="1" applyAlignment="1">
      <alignment horizontal="center" vertical="center" wrapText="1"/>
    </xf>
    <xf numFmtId="0" fontId="7" fillId="6" borderId="29" xfId="0" applyFont="1" applyFill="1" applyBorder="1" applyAlignment="1">
      <alignment horizontal="justify" vertical="top" wrapText="1"/>
    </xf>
    <xf numFmtId="0" fontId="5" fillId="6" borderId="4" xfId="0" applyFont="1" applyFill="1" applyBorder="1" applyAlignment="1">
      <alignment horizontal="justify" vertical="top" wrapText="1"/>
    </xf>
    <xf numFmtId="0" fontId="20" fillId="6" borderId="14" xfId="0" applyFont="1" applyFill="1" applyBorder="1" applyAlignment="1">
      <alignment horizontal="center" vertical="top" wrapText="1"/>
    </xf>
    <xf numFmtId="0" fontId="5" fillId="6" borderId="52" xfId="0" applyFont="1" applyFill="1" applyBorder="1" applyAlignment="1">
      <alignment horizontal="justify" vertical="top" wrapText="1"/>
    </xf>
    <xf numFmtId="164" fontId="5" fillId="0" borderId="15" xfId="0" applyNumberFormat="1" applyFont="1" applyFill="1" applyBorder="1" applyAlignment="1">
      <alignment horizontal="center" vertical="top"/>
    </xf>
    <xf numFmtId="0" fontId="7" fillId="6" borderId="22" xfId="0" applyFont="1" applyFill="1" applyBorder="1" applyAlignment="1">
      <alignment horizontal="justify" vertical="top"/>
    </xf>
    <xf numFmtId="164" fontId="7" fillId="0" borderId="26" xfId="0" applyNumberFormat="1" applyFont="1" applyFill="1" applyBorder="1" applyAlignment="1">
      <alignment horizontal="center" vertical="top"/>
    </xf>
    <xf numFmtId="164" fontId="7" fillId="0" borderId="5" xfId="0" applyNumberFormat="1" applyFont="1" applyFill="1" applyBorder="1" applyAlignment="1">
      <alignment horizontal="center" vertical="top"/>
    </xf>
    <xf numFmtId="0" fontId="7" fillId="6" borderId="19" xfId="0" applyFont="1" applyFill="1" applyBorder="1" applyAlignment="1">
      <alignment horizontal="justify" vertical="top" wrapText="1"/>
    </xf>
    <xf numFmtId="0" fontId="7" fillId="6" borderId="8" xfId="0" applyFont="1" applyFill="1" applyBorder="1" applyAlignment="1">
      <alignment horizontal="justify" vertical="top" wrapText="1"/>
    </xf>
    <xf numFmtId="164" fontId="7" fillId="0" borderId="10" xfId="0" applyNumberFormat="1" applyFont="1" applyFill="1" applyBorder="1" applyAlignment="1">
      <alignment horizontal="center" vertical="top"/>
    </xf>
    <xf numFmtId="0" fontId="7" fillId="6" borderId="52" xfId="0" applyFont="1" applyFill="1" applyBorder="1" applyAlignment="1">
      <alignment horizontal="justify" vertical="top" wrapText="1"/>
    </xf>
    <xf numFmtId="0" fontId="7" fillId="6" borderId="22" xfId="0" applyFont="1" applyFill="1" applyBorder="1" applyAlignment="1">
      <alignment horizontal="justify" vertical="top" wrapText="1"/>
    </xf>
    <xf numFmtId="0" fontId="7" fillId="6" borderId="52" xfId="0" applyFont="1" applyFill="1" applyBorder="1" applyAlignment="1">
      <alignment horizontal="justify" vertical="top"/>
    </xf>
    <xf numFmtId="49" fontId="7" fillId="6" borderId="19" xfId="0" applyNumberFormat="1" applyFont="1" applyFill="1" applyBorder="1" applyAlignment="1">
      <alignment horizontal="justify" vertical="top"/>
    </xf>
    <xf numFmtId="0" fontId="7" fillId="6" borderId="2" xfId="0" applyFont="1" applyFill="1" applyBorder="1" applyAlignment="1">
      <alignment horizontal="justify" vertical="top"/>
    </xf>
    <xf numFmtId="0" fontId="20" fillId="6" borderId="19" xfId="0" applyFont="1" applyFill="1" applyBorder="1" applyAlignment="1">
      <alignment horizontal="justify" vertical="top" wrapText="1"/>
    </xf>
    <xf numFmtId="0" fontId="7" fillId="6" borderId="8" xfId="0" applyFont="1" applyFill="1" applyBorder="1" applyAlignment="1">
      <alignment horizontal="justify" vertical="top"/>
    </xf>
    <xf numFmtId="49" fontId="7" fillId="6" borderId="19" xfId="0" applyNumberFormat="1" applyFont="1" applyFill="1" applyBorder="1" applyAlignment="1">
      <alignment horizontal="justify" vertical="top" wrapText="1"/>
    </xf>
    <xf numFmtId="0" fontId="7" fillId="6" borderId="19" xfId="0" applyFont="1" applyFill="1" applyBorder="1" applyAlignment="1">
      <alignment horizontal="justify" vertical="top" shrinkToFit="1"/>
    </xf>
    <xf numFmtId="0" fontId="7" fillId="0" borderId="19" xfId="0" applyFont="1" applyFill="1" applyBorder="1" applyAlignment="1">
      <alignment horizontal="justify" vertical="top"/>
    </xf>
    <xf numFmtId="0" fontId="7" fillId="6" borderId="19" xfId="0" applyNumberFormat="1" applyFont="1" applyFill="1" applyBorder="1" applyAlignment="1">
      <alignment horizontal="justify" vertical="top" wrapText="1"/>
    </xf>
    <xf numFmtId="0" fontId="7" fillId="0" borderId="19" xfId="0" applyFont="1" applyFill="1" applyBorder="1" applyAlignment="1">
      <alignment horizontal="justify" vertical="top" wrapText="1"/>
    </xf>
    <xf numFmtId="0" fontId="7" fillId="6" borderId="54" xfId="0" applyFont="1" applyFill="1" applyBorder="1" applyAlignment="1">
      <alignment horizontal="justify" vertical="top"/>
    </xf>
    <xf numFmtId="0" fontId="7" fillId="6" borderId="20" xfId="0" applyFont="1" applyFill="1" applyBorder="1" applyAlignment="1">
      <alignment horizontal="justify" vertical="top"/>
    </xf>
    <xf numFmtId="165" fontId="7" fillId="0" borderId="40" xfId="0" applyNumberFormat="1" applyFont="1" applyFill="1" applyBorder="1" applyAlignment="1">
      <alignment horizontal="center" vertical="top"/>
    </xf>
    <xf numFmtId="164" fontId="7" fillId="0" borderId="21" xfId="0" applyNumberFormat="1" applyFont="1" applyFill="1" applyBorder="1" applyAlignment="1">
      <alignment horizontal="center" vertical="top"/>
    </xf>
    <xf numFmtId="0" fontId="7" fillId="6" borderId="55" xfId="0" applyFont="1" applyFill="1" applyBorder="1" applyAlignment="1">
      <alignment horizontal="center" vertical="top"/>
    </xf>
    <xf numFmtId="0" fontId="7" fillId="6" borderId="50" xfId="0" applyFont="1" applyFill="1" applyBorder="1" applyAlignment="1">
      <alignment horizontal="center" vertical="top"/>
    </xf>
    <xf numFmtId="0" fontId="7" fillId="6" borderId="49" xfId="0" applyFont="1" applyFill="1" applyBorder="1" applyAlignment="1">
      <alignment horizontal="center" vertical="top"/>
    </xf>
    <xf numFmtId="0" fontId="7" fillId="6" borderId="44" xfId="0" applyFont="1" applyFill="1" applyBorder="1" applyAlignment="1">
      <alignment horizontal="center" vertical="top"/>
    </xf>
    <xf numFmtId="0" fontId="7" fillId="6" borderId="43" xfId="0" applyFont="1" applyFill="1" applyBorder="1" applyAlignment="1">
      <alignment horizontal="center" vertical="top"/>
    </xf>
    <xf numFmtId="0" fontId="4" fillId="6" borderId="24" xfId="0" applyFont="1" applyFill="1" applyBorder="1" applyAlignment="1">
      <alignment horizontal="center" vertical="top" wrapText="1"/>
    </xf>
    <xf numFmtId="0" fontId="4" fillId="6" borderId="52" xfId="0" applyFont="1" applyFill="1" applyBorder="1" applyAlignment="1">
      <alignment horizontal="center" vertical="top" wrapText="1"/>
    </xf>
    <xf numFmtId="49" fontId="7" fillId="6" borderId="22" xfId="0" applyNumberFormat="1" applyFont="1" applyFill="1" applyBorder="1" applyAlignment="1">
      <alignment horizontal="center" vertical="top" wrapText="1"/>
    </xf>
    <xf numFmtId="164" fontId="7" fillId="0" borderId="26" xfId="0" applyNumberFormat="1" applyFont="1" applyBorder="1" applyAlignment="1">
      <alignment horizontal="center" vertical="top"/>
    </xf>
    <xf numFmtId="49" fontId="7" fillId="6" borderId="19" xfId="0" applyNumberFormat="1" applyFont="1" applyFill="1" applyBorder="1" applyAlignment="1">
      <alignment horizontal="center" vertical="top" wrapText="1"/>
    </xf>
    <xf numFmtId="164" fontId="7" fillId="0" borderId="5" xfId="0" applyNumberFormat="1" applyFont="1" applyBorder="1" applyAlignment="1">
      <alignment horizontal="center" vertical="top"/>
    </xf>
    <xf numFmtId="49" fontId="7" fillId="6" borderId="8" xfId="0" applyNumberFormat="1" applyFont="1" applyFill="1" applyBorder="1" applyAlignment="1">
      <alignment horizontal="center" vertical="top" wrapText="1"/>
    </xf>
    <xf numFmtId="164" fontId="7" fillId="0" borderId="10" xfId="0" applyNumberFormat="1" applyFont="1" applyBorder="1" applyAlignment="1">
      <alignment horizontal="center" vertical="top"/>
    </xf>
    <xf numFmtId="49" fontId="7" fillId="6" borderId="52" xfId="0" applyNumberFormat="1" applyFont="1" applyFill="1" applyBorder="1" applyAlignment="1">
      <alignment horizontal="center" vertical="top" wrapText="1"/>
    </xf>
    <xf numFmtId="49" fontId="7" fillId="6" borderId="8" xfId="0" applyNumberFormat="1" applyFont="1" applyFill="1" applyBorder="1" applyAlignment="1">
      <alignment horizontal="justify" vertical="top" wrapText="1"/>
    </xf>
    <xf numFmtId="49" fontId="8" fillId="6" borderId="39" xfId="0" applyNumberFormat="1" applyFont="1" applyFill="1" applyBorder="1" applyAlignment="1">
      <alignment horizontal="center" vertical="top" wrapText="1"/>
    </xf>
    <xf numFmtId="164" fontId="8" fillId="0" borderId="26" xfId="0" applyNumberFormat="1" applyFont="1" applyBorder="1" applyAlignment="1">
      <alignment horizontal="center" vertical="top"/>
    </xf>
    <xf numFmtId="49" fontId="7" fillId="6" borderId="54" xfId="0" applyNumberFormat="1" applyFont="1" applyFill="1" applyBorder="1" applyAlignment="1">
      <alignment horizontal="center" vertical="top" wrapText="1"/>
    </xf>
    <xf numFmtId="49" fontId="7" fillId="0" borderId="54" xfId="0" applyNumberFormat="1" applyFont="1" applyFill="1" applyBorder="1" applyAlignment="1">
      <alignment horizontal="center" vertical="top" wrapText="1"/>
    </xf>
    <xf numFmtId="0" fontId="15" fillId="2" borderId="0" xfId="0" applyFont="1" applyFill="1" applyAlignment="1">
      <alignment horizontal="center" wrapText="1"/>
    </xf>
    <xf numFmtId="0" fontId="5" fillId="0" borderId="49" xfId="0" applyFont="1" applyBorder="1" applyAlignment="1">
      <alignment vertical="center"/>
    </xf>
    <xf numFmtId="0" fontId="5" fillId="0" borderId="56" xfId="0" applyFont="1" applyBorder="1" applyAlignment="1">
      <alignment vertical="center"/>
    </xf>
    <xf numFmtId="0" fontId="7" fillId="0" borderId="56" xfId="0" applyFont="1" applyBorder="1" applyAlignment="1">
      <alignment horizontal="center" vertical="top"/>
    </xf>
    <xf numFmtId="0" fontId="7" fillId="0" borderId="55" xfId="0" applyFont="1" applyBorder="1" applyAlignment="1">
      <alignment horizontal="center" vertical="top"/>
    </xf>
    <xf numFmtId="0" fontId="7" fillId="0" borderId="54" xfId="0" applyFont="1" applyBorder="1" applyAlignment="1">
      <alignment horizontal="center" vertical="top"/>
    </xf>
    <xf numFmtId="0" fontId="7" fillId="0" borderId="57" xfId="0" applyFont="1" applyBorder="1" applyAlignment="1">
      <alignment horizontal="center" vertical="top"/>
    </xf>
    <xf numFmtId="166" fontId="5" fillId="0" borderId="6" xfId="0" applyNumberFormat="1" applyFont="1" applyFill="1" applyBorder="1" applyAlignment="1">
      <alignment horizontal="left" vertical="top" wrapText="1"/>
    </xf>
    <xf numFmtId="0" fontId="7" fillId="2" borderId="22" xfId="0" applyFont="1" applyFill="1" applyBorder="1" applyAlignment="1">
      <alignment horizontal="justify" vertical="top" wrapText="1"/>
    </xf>
    <xf numFmtId="0" fontId="7" fillId="2" borderId="19" xfId="0" applyFont="1" applyFill="1" applyBorder="1" applyAlignment="1">
      <alignment horizontal="justify" vertical="top" wrapText="1"/>
    </xf>
    <xf numFmtId="0" fontId="7" fillId="2" borderId="19" xfId="0" applyFont="1" applyFill="1" applyBorder="1" applyAlignment="1">
      <alignment horizontal="justify" vertical="top"/>
    </xf>
    <xf numFmtId="0" fontId="7" fillId="2" borderId="19" xfId="0" applyFont="1" applyFill="1" applyBorder="1" applyAlignment="1">
      <alignment vertical="top" wrapText="1"/>
    </xf>
    <xf numFmtId="0" fontId="7" fillId="0" borderId="19" xfId="0" applyFont="1" applyFill="1" applyBorder="1" applyAlignment="1">
      <alignment vertical="top" wrapText="1"/>
    </xf>
    <xf numFmtId="0" fontId="7" fillId="0" borderId="19" xfId="0" applyFont="1" applyBorder="1" applyAlignment="1">
      <alignment horizontal="justify" vertical="top"/>
    </xf>
    <xf numFmtId="0" fontId="7" fillId="2" borderId="19" xfId="0" applyFont="1" applyFill="1" applyBorder="1" applyAlignment="1">
      <alignment horizontal="left" vertical="top" wrapText="1"/>
    </xf>
    <xf numFmtId="0" fontId="7" fillId="0" borderId="20" xfId="0" applyFont="1" applyBorder="1" applyAlignment="1">
      <alignment horizontal="justify" vertical="top" wrapText="1"/>
    </xf>
    <xf numFmtId="164" fontId="7" fillId="0" borderId="16" xfId="0" applyNumberFormat="1" applyFont="1" applyBorder="1" applyAlignment="1">
      <alignment horizontal="center" vertical="top"/>
    </xf>
    <xf numFmtId="0" fontId="0" fillId="0" borderId="0" xfId="0" applyAlignment="1">
      <alignment horizontal="right"/>
    </xf>
    <xf numFmtId="0" fontId="22" fillId="0" borderId="0" xfId="0" applyFont="1"/>
    <xf numFmtId="0" fontId="23" fillId="0" borderId="0" xfId="0" applyFont="1" applyAlignment="1"/>
    <xf numFmtId="0" fontId="5" fillId="6" borderId="0" xfId="0" applyFont="1" applyFill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4" fillId="6" borderId="25" xfId="0" applyFont="1" applyFill="1" applyBorder="1" applyAlignment="1">
      <alignment horizontal="center" vertical="center" wrapText="1"/>
    </xf>
    <xf numFmtId="0" fontId="4" fillId="6" borderId="29" xfId="0" applyFont="1" applyFill="1" applyBorder="1" applyAlignment="1">
      <alignment horizontal="center" vertical="center" wrapText="1"/>
    </xf>
    <xf numFmtId="0" fontId="4" fillId="6" borderId="25" xfId="0" applyFont="1" applyFill="1" applyBorder="1" applyAlignment="1">
      <alignment horizontal="center" vertical="top" wrapText="1"/>
    </xf>
    <xf numFmtId="0" fontId="4" fillId="6" borderId="29" xfId="0" applyFont="1" applyFill="1" applyBorder="1" applyAlignment="1">
      <alignment horizontal="center" vertical="top" wrapText="1"/>
    </xf>
    <xf numFmtId="0" fontId="4" fillId="0" borderId="48" xfId="3" applyFont="1" applyFill="1" applyBorder="1" applyAlignment="1">
      <alignment horizontal="center" vertical="center" wrapText="1"/>
    </xf>
    <xf numFmtId="0" fontId="4" fillId="0" borderId="38" xfId="3" applyFont="1" applyFill="1" applyBorder="1" applyAlignment="1">
      <alignment horizontal="center" vertical="center" wrapText="1"/>
    </xf>
    <xf numFmtId="49" fontId="7" fillId="6" borderId="2" xfId="0" applyNumberFormat="1" applyFont="1" applyFill="1" applyBorder="1" applyAlignment="1">
      <alignment horizontal="right" vertical="top" wrapText="1"/>
    </xf>
    <xf numFmtId="49" fontId="7" fillId="6" borderId="0" xfId="0" applyNumberFormat="1" applyFont="1" applyFill="1" applyBorder="1" applyAlignment="1">
      <alignment horizontal="right" vertical="top" wrapText="1"/>
    </xf>
    <xf numFmtId="0" fontId="5" fillId="6" borderId="49" xfId="0" applyFont="1" applyFill="1" applyBorder="1" applyAlignment="1">
      <alignment vertical="center"/>
    </xf>
    <xf numFmtId="0" fontId="5" fillId="6" borderId="2" xfId="0" applyFont="1" applyFill="1" applyBorder="1" applyAlignment="1">
      <alignment vertical="center"/>
    </xf>
    <xf numFmtId="0" fontId="5" fillId="6" borderId="50" xfId="0" applyFont="1" applyFill="1" applyBorder="1" applyAlignment="1">
      <alignment vertical="center"/>
    </xf>
    <xf numFmtId="49" fontId="21" fillId="0" borderId="49" xfId="0" applyNumberFormat="1" applyFont="1" applyBorder="1" applyAlignment="1">
      <alignment horizontal="center" vertical="center" wrapText="1"/>
    </xf>
    <xf numFmtId="49" fontId="21" fillId="0" borderId="46" xfId="0" applyNumberFormat="1" applyFont="1" applyBorder="1" applyAlignment="1">
      <alignment horizontal="center" vertical="center" wrapText="1"/>
    </xf>
    <xf numFmtId="49" fontId="21" fillId="0" borderId="50" xfId="0" applyNumberFormat="1" applyFont="1" applyBorder="1" applyAlignment="1">
      <alignment horizontal="center" vertical="center" wrapText="1"/>
    </xf>
    <xf numFmtId="49" fontId="21" fillId="0" borderId="51" xfId="0" applyNumberFormat="1" applyFont="1" applyBorder="1" applyAlignment="1">
      <alignment horizontal="center" vertical="center" wrapText="1"/>
    </xf>
    <xf numFmtId="0" fontId="15" fillId="6" borderId="0" xfId="0" applyFont="1" applyFill="1" applyAlignment="1">
      <alignment horizontal="center" vertical="top"/>
    </xf>
    <xf numFmtId="0" fontId="3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0" fillId="0" borderId="0" xfId="0" applyAlignment="1"/>
    <xf numFmtId="49" fontId="4" fillId="2" borderId="45" xfId="3" applyNumberFormat="1" applyFont="1" applyFill="1" applyBorder="1" applyAlignment="1">
      <alignment horizontal="center" vertical="top" wrapText="1"/>
    </xf>
    <xf numFmtId="49" fontId="4" fillId="2" borderId="46" xfId="3" applyNumberFormat="1" applyFont="1" applyFill="1" applyBorder="1" applyAlignment="1">
      <alignment horizontal="center" vertical="top" wrapText="1"/>
    </xf>
    <xf numFmtId="166" fontId="5" fillId="0" borderId="48" xfId="0" applyNumberFormat="1" applyFont="1" applyFill="1" applyBorder="1" applyAlignment="1">
      <alignment horizontal="center" vertical="center" wrapText="1"/>
    </xf>
    <xf numFmtId="166" fontId="5" fillId="0" borderId="59" xfId="0" applyNumberFormat="1" applyFont="1" applyFill="1" applyBorder="1" applyAlignment="1">
      <alignment horizontal="center" vertical="center" wrapText="1"/>
    </xf>
    <xf numFmtId="49" fontId="5" fillId="0" borderId="46" xfId="0" applyNumberFormat="1" applyFont="1" applyFill="1" applyBorder="1" applyAlignment="1">
      <alignment horizontal="center" vertical="top" wrapText="1"/>
    </xf>
    <xf numFmtId="49" fontId="5" fillId="0" borderId="51" xfId="0" applyNumberFormat="1" applyFont="1" applyFill="1" applyBorder="1" applyAlignment="1">
      <alignment horizontal="center" vertical="top" wrapText="1"/>
    </xf>
    <xf numFmtId="0" fontId="15" fillId="2" borderId="0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left" vertical="top"/>
    </xf>
    <xf numFmtId="0" fontId="23" fillId="0" borderId="0" xfId="0" applyFont="1" applyAlignment="1">
      <alignment horizontal="left"/>
    </xf>
    <xf numFmtId="0" fontId="7" fillId="6" borderId="1" xfId="0" applyFont="1" applyFill="1" applyBorder="1" applyAlignment="1">
      <alignment horizontal="justify" vertical="top" wrapText="1"/>
    </xf>
    <xf numFmtId="0" fontId="7" fillId="6" borderId="29" xfId="0" applyFont="1" applyFill="1" applyBorder="1" applyAlignment="1">
      <alignment horizontal="justify" vertical="top" wrapText="1"/>
    </xf>
    <xf numFmtId="0" fontId="5" fillId="6" borderId="4" xfId="0" applyFont="1" applyFill="1" applyBorder="1" applyAlignment="1">
      <alignment horizontal="justify" vertical="top" wrapText="1"/>
    </xf>
    <xf numFmtId="0" fontId="5" fillId="2" borderId="27" xfId="0" applyFont="1" applyFill="1" applyBorder="1" applyAlignment="1">
      <alignment horizontal="justify" vertical="top" wrapText="1"/>
    </xf>
    <xf numFmtId="0" fontId="5" fillId="0" borderId="4" xfId="0" applyFont="1" applyBorder="1" applyAlignment="1">
      <alignment horizontal="justify" vertical="center" wrapText="1"/>
    </xf>
    <xf numFmtId="0" fontId="7" fillId="0" borderId="9" xfId="0" applyFont="1" applyBorder="1" applyAlignment="1">
      <alignment horizontal="justify" vertical="center" wrapText="1"/>
    </xf>
    <xf numFmtId="0" fontId="5" fillId="0" borderId="32" xfId="0" applyFont="1" applyBorder="1" applyAlignment="1">
      <alignment horizontal="left" vertical="center" wrapText="1"/>
    </xf>
    <xf numFmtId="0" fontId="5" fillId="0" borderId="31" xfId="0" applyFont="1" applyBorder="1" applyAlignment="1">
      <alignment horizontal="left" vertical="center" wrapText="1"/>
    </xf>
    <xf numFmtId="0" fontId="7" fillId="0" borderId="36" xfId="0" applyFont="1" applyBorder="1" applyAlignment="1">
      <alignment horizontal="justify" vertical="top" wrapText="1"/>
    </xf>
    <xf numFmtId="0" fontId="7" fillId="0" borderId="34" xfId="0" applyFont="1" applyBorder="1" applyAlignment="1">
      <alignment horizontal="justify" vertical="top" wrapText="1"/>
    </xf>
    <xf numFmtId="0" fontId="7" fillId="0" borderId="28" xfId="0" applyFont="1" applyBorder="1" applyAlignment="1">
      <alignment horizontal="justify" vertical="top" wrapText="1"/>
    </xf>
    <xf numFmtId="0" fontId="7" fillId="0" borderId="43" xfId="0" applyFont="1" applyBorder="1" applyAlignment="1">
      <alignment vertical="center"/>
    </xf>
    <xf numFmtId="0" fontId="7" fillId="0" borderId="44" xfId="0" applyFont="1" applyBorder="1" applyAlignment="1">
      <alignment vertical="center"/>
    </xf>
    <xf numFmtId="0" fontId="7" fillId="0" borderId="42" xfId="0" applyFont="1" applyBorder="1" applyAlignment="1">
      <alignment horizontal="center" vertical="top" wrapText="1"/>
    </xf>
    <xf numFmtId="0" fontId="7" fillId="0" borderId="40" xfId="0" applyFont="1" applyBorder="1" applyAlignment="1">
      <alignment horizontal="center" vertical="top" wrapText="1"/>
    </xf>
    <xf numFmtId="0" fontId="7" fillId="0" borderId="41" xfId="0" applyFont="1" applyBorder="1" applyAlignment="1">
      <alignment horizontal="center" vertical="top" wrapText="1"/>
    </xf>
    <xf numFmtId="0" fontId="7" fillId="0" borderId="21" xfId="0" applyFont="1" applyBorder="1" applyAlignment="1">
      <alignment horizontal="center" vertical="top" wrapText="1"/>
    </xf>
    <xf numFmtId="0" fontId="5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7" fillId="6" borderId="0" xfId="0" applyFont="1" applyFill="1" applyAlignment="1">
      <alignment horizontal="left"/>
    </xf>
    <xf numFmtId="0" fontId="7" fillId="0" borderId="0" xfId="0" applyFont="1" applyAlignment="1">
      <alignment horizontal="left" indent="3"/>
    </xf>
    <xf numFmtId="0" fontId="5" fillId="0" borderId="18" xfId="0" applyFont="1" applyBorder="1" applyAlignment="1">
      <alignment horizontal="justify" vertical="center" wrapText="1"/>
    </xf>
    <xf numFmtId="0" fontId="7" fillId="0" borderId="37" xfId="1" applyFont="1" applyBorder="1" applyAlignment="1">
      <alignment horizontal="left" vertical="center" wrapText="1"/>
    </xf>
    <xf numFmtId="0" fontId="7" fillId="0" borderId="17" xfId="1" applyFont="1" applyBorder="1" applyAlignment="1">
      <alignment horizontal="left" vertical="center" wrapText="1"/>
    </xf>
    <xf numFmtId="49" fontId="7" fillId="2" borderId="0" xfId="0" applyNumberFormat="1" applyFont="1" applyFill="1" applyAlignment="1">
      <alignment horizontal="left" indent="3"/>
    </xf>
    <xf numFmtId="0" fontId="7" fillId="2" borderId="0" xfId="0" applyFont="1" applyFill="1" applyAlignment="1">
      <alignment horizontal="left" indent="3"/>
    </xf>
    <xf numFmtId="0" fontId="15" fillId="2" borderId="0" xfId="0" applyFont="1" applyFill="1" applyAlignment="1">
      <alignment horizontal="center"/>
    </xf>
    <xf numFmtId="0" fontId="15" fillId="2" borderId="0" xfId="0" applyFont="1" applyFill="1" applyAlignment="1">
      <alignment horizontal="center" wrapText="1"/>
    </xf>
    <xf numFmtId="49" fontId="4" fillId="0" borderId="49" xfId="1" applyNumberFormat="1" applyFont="1" applyFill="1" applyBorder="1" applyAlignment="1">
      <alignment horizontal="center" vertical="center" wrapText="1"/>
    </xf>
    <xf numFmtId="49" fontId="16" fillId="0" borderId="50" xfId="0" applyNumberFormat="1" applyFont="1" applyBorder="1" applyAlignment="1">
      <alignment horizontal="center" vertical="center" wrapText="1"/>
    </xf>
    <xf numFmtId="0" fontId="4" fillId="0" borderId="48" xfId="1" applyFont="1" applyFill="1" applyBorder="1" applyAlignment="1">
      <alignment horizontal="center" vertical="top" wrapText="1"/>
    </xf>
    <xf numFmtId="0" fontId="16" fillId="0" borderId="59" xfId="0" applyFont="1" applyBorder="1" applyAlignment="1">
      <alignment horizontal="center" vertical="top" wrapText="1"/>
    </xf>
    <xf numFmtId="0" fontId="4" fillId="0" borderId="58" xfId="1" applyFont="1" applyFill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 2 2" xfId="4"/>
    <cellStyle name="Обычный 3" xfId="3"/>
    <cellStyle name="Обычный_Лист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O552"/>
  <sheetViews>
    <sheetView view="pageBreakPreview" topLeftCell="B509" zoomScale="110" zoomScaleNormal="75" zoomScaleSheetLayoutView="110" workbookViewId="0">
      <selection activeCell="E511" sqref="E511"/>
    </sheetView>
  </sheetViews>
  <sheetFormatPr defaultRowHeight="12.75" x14ac:dyDescent="0.2"/>
  <cols>
    <col min="1" max="1" width="5.140625" hidden="1" customWidth="1"/>
    <col min="2" max="2" width="6.7109375" customWidth="1"/>
    <col min="3" max="3" width="14.7109375" style="30" customWidth="1"/>
    <col min="4" max="4" width="4.85546875" customWidth="1"/>
    <col min="5" max="5" width="56" style="140" customWidth="1"/>
    <col min="6" max="6" width="13.140625" style="123" customWidth="1"/>
    <col min="7" max="7" width="12.85546875" customWidth="1"/>
    <col min="8" max="8" width="12.7109375" customWidth="1"/>
    <col min="9" max="9" width="11.42578125" customWidth="1"/>
    <col min="10" max="10" width="10.7109375" customWidth="1"/>
  </cols>
  <sheetData>
    <row r="1" spans="1:11" ht="15.75" customHeight="1" x14ac:dyDescent="0.3">
      <c r="B1" s="193" t="s">
        <v>590</v>
      </c>
      <c r="C1" s="193"/>
      <c r="D1" s="193"/>
      <c r="E1" s="193"/>
      <c r="F1" s="352" t="s">
        <v>721</v>
      </c>
      <c r="G1" s="352"/>
      <c r="H1" s="352"/>
      <c r="I1" s="352"/>
      <c r="J1" s="332"/>
    </row>
    <row r="2" spans="1:11" ht="14.25" customHeight="1" x14ac:dyDescent="0.3">
      <c r="B2" s="193"/>
      <c r="C2" s="193"/>
      <c r="D2" s="193"/>
      <c r="E2" s="193"/>
      <c r="F2" s="352" t="s">
        <v>739</v>
      </c>
      <c r="G2" s="352"/>
      <c r="H2" s="352"/>
      <c r="I2" s="352"/>
      <c r="J2" s="332"/>
    </row>
    <row r="3" spans="1:11" ht="18" customHeight="1" x14ac:dyDescent="0.3">
      <c r="B3" s="193"/>
      <c r="C3" s="193"/>
      <c r="D3" s="193"/>
      <c r="E3" s="193"/>
      <c r="F3" s="352" t="s">
        <v>740</v>
      </c>
      <c r="G3" s="352"/>
      <c r="H3" s="352"/>
      <c r="I3" s="352"/>
      <c r="J3" s="332"/>
    </row>
    <row r="4" spans="1:11" ht="12.75" customHeight="1" x14ac:dyDescent="0.3">
      <c r="B4" s="193"/>
      <c r="C4" s="193"/>
      <c r="D4" s="193"/>
      <c r="E4" s="193"/>
      <c r="F4" s="352" t="s">
        <v>718</v>
      </c>
      <c r="G4" s="352"/>
      <c r="H4" s="352"/>
      <c r="I4" s="352"/>
      <c r="J4" s="332"/>
    </row>
    <row r="5" spans="1:11" ht="16.5" customHeight="1" x14ac:dyDescent="0.3">
      <c r="B5" s="193"/>
      <c r="C5" s="193"/>
      <c r="D5" s="193"/>
      <c r="E5" s="193"/>
      <c r="F5" s="352" t="s">
        <v>741</v>
      </c>
      <c r="G5" s="352"/>
      <c r="H5" s="352"/>
      <c r="I5" s="352"/>
      <c r="J5" s="332"/>
    </row>
    <row r="6" spans="1:11" ht="16.5" customHeight="1" x14ac:dyDescent="0.3">
      <c r="B6" s="193"/>
      <c r="C6" s="193"/>
      <c r="D6" s="193"/>
      <c r="E6" s="193"/>
      <c r="F6" s="352" t="s">
        <v>742</v>
      </c>
      <c r="G6" s="352"/>
      <c r="H6" s="352"/>
      <c r="I6" s="352"/>
      <c r="J6" s="332"/>
    </row>
    <row r="7" spans="1:11" ht="16.5" customHeight="1" x14ac:dyDescent="0.3">
      <c r="B7" s="193"/>
      <c r="C7" s="193"/>
      <c r="D7" s="193"/>
      <c r="E7" s="193"/>
      <c r="F7" s="352" t="s">
        <v>710</v>
      </c>
      <c r="G7" s="352"/>
      <c r="H7" s="352"/>
      <c r="I7" s="352"/>
    </row>
    <row r="8" spans="1:11" ht="13.5" customHeight="1" x14ac:dyDescent="0.2">
      <c r="B8" s="193"/>
      <c r="C8" s="193"/>
      <c r="D8" s="193"/>
      <c r="E8" s="193"/>
      <c r="F8" s="193"/>
      <c r="G8" s="193"/>
      <c r="H8" s="193"/>
      <c r="I8" s="193"/>
    </row>
    <row r="9" spans="1:11" ht="9.75" customHeight="1" thickBot="1" x14ac:dyDescent="0.25">
      <c r="B9" s="193"/>
      <c r="C9" s="193"/>
      <c r="D9" s="193"/>
      <c r="E9" s="193"/>
      <c r="F9" s="193"/>
      <c r="G9" s="193"/>
      <c r="H9" s="193"/>
      <c r="I9" s="193"/>
    </row>
    <row r="10" spans="1:11" ht="18.75" customHeight="1" thickBot="1" x14ac:dyDescent="0.25">
      <c r="A10" s="351" t="s">
        <v>728</v>
      </c>
      <c r="B10" s="351"/>
      <c r="C10" s="351"/>
      <c r="D10" s="351"/>
      <c r="E10" s="351"/>
      <c r="F10" s="351"/>
      <c r="G10" s="351"/>
      <c r="H10" s="351"/>
      <c r="I10" s="351"/>
      <c r="K10" s="54"/>
    </row>
    <row r="11" spans="1:11" ht="18" customHeight="1" x14ac:dyDescent="0.2">
      <c r="A11" s="351" t="s">
        <v>498</v>
      </c>
      <c r="B11" s="351"/>
      <c r="C11" s="351"/>
      <c r="D11" s="351"/>
      <c r="E11" s="351"/>
      <c r="F11" s="351"/>
      <c r="G11" s="351"/>
      <c r="H11" s="351"/>
      <c r="I11" s="351"/>
    </row>
    <row r="12" spans="1:11" ht="18" customHeight="1" x14ac:dyDescent="0.2">
      <c r="A12" s="351" t="s">
        <v>738</v>
      </c>
      <c r="B12" s="351"/>
      <c r="C12" s="351"/>
      <c r="D12" s="351"/>
      <c r="E12" s="351"/>
      <c r="F12" s="351"/>
      <c r="G12" s="351"/>
      <c r="H12" s="351"/>
      <c r="I12" s="351"/>
    </row>
    <row r="13" spans="1:11" ht="18.75" customHeight="1" x14ac:dyDescent="0.2">
      <c r="A13" s="351" t="s">
        <v>595</v>
      </c>
      <c r="B13" s="351"/>
      <c r="C13" s="351"/>
      <c r="D13" s="351"/>
      <c r="E13" s="351"/>
      <c r="F13" s="351"/>
      <c r="G13" s="351"/>
      <c r="H13" s="351"/>
      <c r="I13" s="351"/>
    </row>
    <row r="14" spans="1:11" ht="17.25" customHeight="1" x14ac:dyDescent="0.2">
      <c r="A14" s="351" t="s">
        <v>729</v>
      </c>
      <c r="B14" s="351"/>
      <c r="C14" s="351"/>
      <c r="D14" s="351"/>
      <c r="E14" s="351"/>
      <c r="F14" s="351"/>
      <c r="G14" s="351"/>
      <c r="H14" s="351"/>
      <c r="I14" s="351"/>
    </row>
    <row r="15" spans="1:11" ht="17.25" customHeight="1" x14ac:dyDescent="0.2">
      <c r="A15" s="266"/>
      <c r="B15" s="266"/>
      <c r="C15" s="266"/>
      <c r="D15" s="266"/>
      <c r="E15" s="266"/>
      <c r="F15" s="266"/>
      <c r="G15" s="266"/>
      <c r="H15" s="266"/>
      <c r="I15" s="266"/>
    </row>
    <row r="16" spans="1:11" ht="15" customHeight="1" thickBot="1" x14ac:dyDescent="0.25">
      <c r="A16" s="123"/>
      <c r="B16" s="335"/>
      <c r="C16" s="335"/>
      <c r="D16" s="335"/>
      <c r="E16" s="335"/>
      <c r="F16" s="335"/>
    </row>
    <row r="17" spans="1:13" ht="15" customHeight="1" x14ac:dyDescent="0.2">
      <c r="A17" s="344" t="s">
        <v>150</v>
      </c>
      <c r="B17" s="300" t="s">
        <v>300</v>
      </c>
      <c r="C17" s="338" t="s">
        <v>541</v>
      </c>
      <c r="D17" s="338" t="s">
        <v>144</v>
      </c>
      <c r="E17" s="336" t="s">
        <v>705</v>
      </c>
      <c r="F17" s="340" t="s">
        <v>702</v>
      </c>
      <c r="G17" s="340" t="s">
        <v>703</v>
      </c>
      <c r="H17" s="347" t="s">
        <v>717</v>
      </c>
      <c r="I17" s="348"/>
    </row>
    <row r="18" spans="1:13" ht="43.5" customHeight="1" thickBot="1" x14ac:dyDescent="0.25">
      <c r="A18" s="345"/>
      <c r="B18" s="301" t="s">
        <v>301</v>
      </c>
      <c r="C18" s="339"/>
      <c r="D18" s="339"/>
      <c r="E18" s="337"/>
      <c r="F18" s="341"/>
      <c r="G18" s="341"/>
      <c r="H18" s="349"/>
      <c r="I18" s="350"/>
    </row>
    <row r="19" spans="1:13" ht="27" customHeight="1" thickBot="1" x14ac:dyDescent="0.25">
      <c r="A19" s="346"/>
      <c r="B19" s="301" t="s">
        <v>302</v>
      </c>
      <c r="C19" s="339"/>
      <c r="D19" s="339"/>
      <c r="E19" s="337"/>
      <c r="F19" s="192" t="s">
        <v>693</v>
      </c>
      <c r="G19" s="192" t="s">
        <v>693</v>
      </c>
      <c r="H19" s="192" t="s">
        <v>694</v>
      </c>
      <c r="I19" s="192" t="s">
        <v>704</v>
      </c>
    </row>
    <row r="20" spans="1:13" ht="15" customHeight="1" thickBot="1" x14ac:dyDescent="0.25">
      <c r="A20" s="254">
        <v>1</v>
      </c>
      <c r="B20" s="255" t="s">
        <v>303</v>
      </c>
      <c r="C20" s="61"/>
      <c r="D20" s="61"/>
      <c r="E20" s="269" t="s">
        <v>304</v>
      </c>
      <c r="F20" s="217">
        <f>F21+F26+F33+F46+F58+F62+F41</f>
        <v>96645.1</v>
      </c>
      <c r="G20" s="217">
        <f t="shared" ref="G20:H20" si="0">G21+G26+G33+G46+G58+G62+G41</f>
        <v>96645.1</v>
      </c>
      <c r="H20" s="217">
        <f t="shared" si="0"/>
        <v>21943</v>
      </c>
      <c r="I20" s="256">
        <f>H20/G20*100</f>
        <v>22.704720673888275</v>
      </c>
    </row>
    <row r="21" spans="1:13" ht="48" customHeight="1" thickBot="1" x14ac:dyDescent="0.25">
      <c r="A21" s="254">
        <f t="shared" ref="A21:A84" si="1">A20+1</f>
        <v>2</v>
      </c>
      <c r="B21" s="257" t="s">
        <v>276</v>
      </c>
      <c r="C21" s="62"/>
      <c r="D21" s="62"/>
      <c r="E21" s="149" t="s">
        <v>56</v>
      </c>
      <c r="F21" s="218">
        <f>F22</f>
        <v>2303.1999999999998</v>
      </c>
      <c r="G21" s="218">
        <f t="shared" ref="G21:H24" si="2">G22</f>
        <v>2303.1999999999998</v>
      </c>
      <c r="H21" s="218">
        <f t="shared" si="2"/>
        <v>554.6</v>
      </c>
      <c r="I21" s="258">
        <f t="shared" ref="I21:I84" si="3">H21/G21*100</f>
        <v>24.079541507467876</v>
      </c>
      <c r="M21" s="3"/>
    </row>
    <row r="22" spans="1:13" ht="46.5" customHeight="1" x14ac:dyDescent="0.2">
      <c r="A22" s="295">
        <f t="shared" si="1"/>
        <v>3</v>
      </c>
      <c r="B22" s="302" t="s">
        <v>276</v>
      </c>
      <c r="C22" s="75" t="s">
        <v>378</v>
      </c>
      <c r="D22" s="137"/>
      <c r="E22" s="153" t="s">
        <v>596</v>
      </c>
      <c r="F22" s="235">
        <f>F23</f>
        <v>2303.1999999999998</v>
      </c>
      <c r="G22" s="235">
        <f t="shared" si="2"/>
        <v>2303.1999999999998</v>
      </c>
      <c r="H22" s="235">
        <f t="shared" si="2"/>
        <v>554.6</v>
      </c>
      <c r="I22" s="303">
        <f t="shared" si="3"/>
        <v>24.079541507467876</v>
      </c>
      <c r="M22" s="3"/>
    </row>
    <row r="23" spans="1:13" ht="47.25" customHeight="1" x14ac:dyDescent="0.2">
      <c r="A23" s="261">
        <f t="shared" si="1"/>
        <v>4</v>
      </c>
      <c r="B23" s="304" t="s">
        <v>276</v>
      </c>
      <c r="C23" s="75" t="s">
        <v>379</v>
      </c>
      <c r="D23" s="63"/>
      <c r="E23" s="153" t="s">
        <v>242</v>
      </c>
      <c r="F23" s="219">
        <f>F24</f>
        <v>2303.1999999999998</v>
      </c>
      <c r="G23" s="219">
        <f t="shared" si="2"/>
        <v>2303.1999999999998</v>
      </c>
      <c r="H23" s="219">
        <f t="shared" si="2"/>
        <v>554.6</v>
      </c>
      <c r="I23" s="305">
        <f t="shared" si="3"/>
        <v>24.079541507467876</v>
      </c>
      <c r="M23" s="3"/>
    </row>
    <row r="24" spans="1:13" ht="16.5" customHeight="1" x14ac:dyDescent="0.2">
      <c r="A24" s="261">
        <f t="shared" si="1"/>
        <v>5</v>
      </c>
      <c r="B24" s="304" t="s">
        <v>276</v>
      </c>
      <c r="C24" s="76" t="s">
        <v>585</v>
      </c>
      <c r="D24" s="64"/>
      <c r="E24" s="151" t="s">
        <v>277</v>
      </c>
      <c r="F24" s="220">
        <f>F25</f>
        <v>2303.1999999999998</v>
      </c>
      <c r="G24" s="220">
        <f t="shared" si="2"/>
        <v>2303.1999999999998</v>
      </c>
      <c r="H24" s="220">
        <f t="shared" si="2"/>
        <v>554.6</v>
      </c>
      <c r="I24" s="305">
        <f t="shared" si="3"/>
        <v>24.079541507467876</v>
      </c>
    </row>
    <row r="25" spans="1:13" ht="29.25" customHeight="1" thickBot="1" x14ac:dyDescent="0.25">
      <c r="A25" s="296">
        <f t="shared" si="1"/>
        <v>6</v>
      </c>
      <c r="B25" s="306" t="s">
        <v>276</v>
      </c>
      <c r="C25" s="95" t="s">
        <v>585</v>
      </c>
      <c r="D25" s="78" t="s">
        <v>195</v>
      </c>
      <c r="E25" s="152" t="s">
        <v>196</v>
      </c>
      <c r="F25" s="221">
        <f>ГРБС!G28</f>
        <v>2303.1999999999998</v>
      </c>
      <c r="G25" s="221">
        <f>ГРБС!H28</f>
        <v>2303.1999999999998</v>
      </c>
      <c r="H25" s="221">
        <f>ГРБС!I28</f>
        <v>554.6</v>
      </c>
      <c r="I25" s="307">
        <f t="shared" si="3"/>
        <v>24.079541507467876</v>
      </c>
    </row>
    <row r="26" spans="1:13" ht="60" customHeight="1" thickBot="1" x14ac:dyDescent="0.25">
      <c r="A26" s="254">
        <f t="shared" si="1"/>
        <v>7</v>
      </c>
      <c r="B26" s="257" t="s">
        <v>278</v>
      </c>
      <c r="C26" s="62"/>
      <c r="D26" s="62"/>
      <c r="E26" s="149" t="s">
        <v>537</v>
      </c>
      <c r="F26" s="218">
        <f>F27</f>
        <v>5010.6000000000004</v>
      </c>
      <c r="G26" s="218">
        <f t="shared" ref="G26:H26" si="4">G27</f>
        <v>5010.6000000000004</v>
      </c>
      <c r="H26" s="218">
        <f t="shared" si="4"/>
        <v>1062.2</v>
      </c>
      <c r="I26" s="258">
        <f t="shared" si="3"/>
        <v>21.19905799704626</v>
      </c>
    </row>
    <row r="27" spans="1:13" ht="15" customHeight="1" x14ac:dyDescent="0.2">
      <c r="A27" s="297">
        <f t="shared" si="1"/>
        <v>8</v>
      </c>
      <c r="B27" s="302" t="s">
        <v>278</v>
      </c>
      <c r="C27" s="75" t="s">
        <v>68</v>
      </c>
      <c r="D27" s="63"/>
      <c r="E27" s="168" t="s">
        <v>194</v>
      </c>
      <c r="F27" s="219">
        <f>F28+F31</f>
        <v>5010.6000000000004</v>
      </c>
      <c r="G27" s="219">
        <f t="shared" ref="G27:H27" si="5">G28+G31</f>
        <v>5010.6000000000004</v>
      </c>
      <c r="H27" s="219">
        <f t="shared" si="5"/>
        <v>1062.2</v>
      </c>
      <c r="I27" s="303">
        <f t="shared" si="3"/>
        <v>21.19905799704626</v>
      </c>
    </row>
    <row r="28" spans="1:13" ht="30" customHeight="1" x14ac:dyDescent="0.2">
      <c r="A28" s="261">
        <f t="shared" si="1"/>
        <v>9</v>
      </c>
      <c r="B28" s="304" t="s">
        <v>278</v>
      </c>
      <c r="C28" s="64" t="s">
        <v>174</v>
      </c>
      <c r="D28" s="64"/>
      <c r="E28" s="150" t="s">
        <v>197</v>
      </c>
      <c r="F28" s="220">
        <f>F29+F30</f>
        <v>2707.4</v>
      </c>
      <c r="G28" s="220">
        <f t="shared" ref="G28:H28" si="6">G29+G30</f>
        <v>2707.4</v>
      </c>
      <c r="H28" s="220">
        <f t="shared" si="6"/>
        <v>628.1</v>
      </c>
      <c r="I28" s="305">
        <f t="shared" si="3"/>
        <v>23.199379478466426</v>
      </c>
    </row>
    <row r="29" spans="1:13" ht="30.75" customHeight="1" x14ac:dyDescent="0.2">
      <c r="A29" s="261">
        <f t="shared" si="1"/>
        <v>10</v>
      </c>
      <c r="B29" s="304" t="s">
        <v>278</v>
      </c>
      <c r="C29" s="64" t="s">
        <v>174</v>
      </c>
      <c r="D29" s="64" t="s">
        <v>195</v>
      </c>
      <c r="E29" s="151" t="s">
        <v>196</v>
      </c>
      <c r="F29" s="220">
        <f>ГРБС!G533</f>
        <v>1577.7</v>
      </c>
      <c r="G29" s="220">
        <f>ГРБС!H533</f>
        <v>1577.7</v>
      </c>
      <c r="H29" s="220">
        <f>ГРБС!I533</f>
        <v>370.3</v>
      </c>
      <c r="I29" s="305">
        <f t="shared" si="3"/>
        <v>23.470875324839959</v>
      </c>
    </row>
    <row r="30" spans="1:13" ht="29.25" customHeight="1" x14ac:dyDescent="0.2">
      <c r="A30" s="261">
        <f t="shared" si="1"/>
        <v>11</v>
      </c>
      <c r="B30" s="304" t="s">
        <v>278</v>
      </c>
      <c r="C30" s="64" t="s">
        <v>174</v>
      </c>
      <c r="D30" s="64" t="s">
        <v>198</v>
      </c>
      <c r="E30" s="151" t="s">
        <v>199</v>
      </c>
      <c r="F30" s="220">
        <f>ГРБС!G534</f>
        <v>1129.7</v>
      </c>
      <c r="G30" s="220">
        <f>ГРБС!H534</f>
        <v>1129.7</v>
      </c>
      <c r="H30" s="220">
        <f>ГРБС!I534</f>
        <v>257.8</v>
      </c>
      <c r="I30" s="305">
        <f t="shared" si="3"/>
        <v>22.820217756926617</v>
      </c>
    </row>
    <row r="31" spans="1:13" ht="29.25" customHeight="1" x14ac:dyDescent="0.2">
      <c r="A31" s="261">
        <f t="shared" si="1"/>
        <v>12</v>
      </c>
      <c r="B31" s="304" t="s">
        <v>278</v>
      </c>
      <c r="C31" s="64" t="s">
        <v>556</v>
      </c>
      <c r="D31" s="69"/>
      <c r="E31" s="168" t="s">
        <v>555</v>
      </c>
      <c r="F31" s="259">
        <f>F32</f>
        <v>2303.1999999999998</v>
      </c>
      <c r="G31" s="259">
        <f t="shared" ref="G31:H31" si="7">G32</f>
        <v>2303.1999999999998</v>
      </c>
      <c r="H31" s="259">
        <f t="shared" si="7"/>
        <v>434.1</v>
      </c>
      <c r="I31" s="305">
        <f t="shared" si="3"/>
        <v>18.847690170197986</v>
      </c>
    </row>
    <row r="32" spans="1:13" ht="30.75" customHeight="1" thickBot="1" x14ac:dyDescent="0.25">
      <c r="A32" s="298">
        <f t="shared" si="1"/>
        <v>13</v>
      </c>
      <c r="B32" s="306" t="s">
        <v>278</v>
      </c>
      <c r="C32" s="78" t="s">
        <v>556</v>
      </c>
      <c r="D32" s="65" t="s">
        <v>195</v>
      </c>
      <c r="E32" s="268" t="s">
        <v>196</v>
      </c>
      <c r="F32" s="260">
        <f>ГРБС!G536</f>
        <v>2303.1999999999998</v>
      </c>
      <c r="G32" s="260">
        <f>ГРБС!H536</f>
        <v>2303.1999999999998</v>
      </c>
      <c r="H32" s="260">
        <f>ГРБС!I536</f>
        <v>434.1</v>
      </c>
      <c r="I32" s="307">
        <f t="shared" si="3"/>
        <v>18.847690170197986</v>
      </c>
    </row>
    <row r="33" spans="1:9" ht="62.25" customHeight="1" thickBot="1" x14ac:dyDescent="0.25">
      <c r="A33" s="254">
        <f t="shared" si="1"/>
        <v>14</v>
      </c>
      <c r="B33" s="257" t="s">
        <v>279</v>
      </c>
      <c r="C33" s="62"/>
      <c r="D33" s="62"/>
      <c r="E33" s="149" t="s">
        <v>524</v>
      </c>
      <c r="F33" s="218">
        <f>F34</f>
        <v>36083.200000000004</v>
      </c>
      <c r="G33" s="218">
        <f t="shared" ref="G33:H35" si="8">G34</f>
        <v>36083.200000000004</v>
      </c>
      <c r="H33" s="218">
        <f t="shared" si="8"/>
        <v>8334.4</v>
      </c>
      <c r="I33" s="258">
        <f t="shared" si="3"/>
        <v>23.097729691379918</v>
      </c>
    </row>
    <row r="34" spans="1:9" ht="47.25" customHeight="1" x14ac:dyDescent="0.2">
      <c r="A34" s="295">
        <f t="shared" si="1"/>
        <v>15</v>
      </c>
      <c r="B34" s="302" t="s">
        <v>279</v>
      </c>
      <c r="C34" s="75" t="s">
        <v>378</v>
      </c>
      <c r="D34" s="63"/>
      <c r="E34" s="153" t="s">
        <v>596</v>
      </c>
      <c r="F34" s="219">
        <f>F35</f>
        <v>36083.200000000004</v>
      </c>
      <c r="G34" s="219">
        <f t="shared" si="8"/>
        <v>36083.200000000004</v>
      </c>
      <c r="H34" s="219">
        <f t="shared" si="8"/>
        <v>8334.4</v>
      </c>
      <c r="I34" s="303">
        <f t="shared" si="3"/>
        <v>23.097729691379918</v>
      </c>
    </row>
    <row r="35" spans="1:9" ht="48" customHeight="1" x14ac:dyDescent="0.2">
      <c r="A35" s="261">
        <f t="shared" si="1"/>
        <v>16</v>
      </c>
      <c r="B35" s="304" t="s">
        <v>279</v>
      </c>
      <c r="C35" s="76" t="s">
        <v>379</v>
      </c>
      <c r="D35" s="77"/>
      <c r="E35" s="150" t="s">
        <v>242</v>
      </c>
      <c r="F35" s="220">
        <f>F36</f>
        <v>36083.200000000004</v>
      </c>
      <c r="G35" s="220">
        <f t="shared" si="8"/>
        <v>36083.200000000004</v>
      </c>
      <c r="H35" s="220">
        <f t="shared" si="8"/>
        <v>8334.4</v>
      </c>
      <c r="I35" s="305">
        <f t="shared" si="3"/>
        <v>23.097729691379918</v>
      </c>
    </row>
    <row r="36" spans="1:9" ht="33.75" customHeight="1" x14ac:dyDescent="0.2">
      <c r="A36" s="261">
        <f t="shared" si="1"/>
        <v>17</v>
      </c>
      <c r="B36" s="304" t="s">
        <v>279</v>
      </c>
      <c r="C36" s="76" t="s">
        <v>264</v>
      </c>
      <c r="D36" s="64"/>
      <c r="E36" s="150" t="s">
        <v>197</v>
      </c>
      <c r="F36" s="220">
        <f>F37+F38+F40+F39</f>
        <v>36083.200000000004</v>
      </c>
      <c r="G36" s="220">
        <f t="shared" ref="G36:H36" si="9">G37+G38+G40+G39</f>
        <v>36083.200000000004</v>
      </c>
      <c r="H36" s="220">
        <f t="shared" si="9"/>
        <v>8334.4</v>
      </c>
      <c r="I36" s="305">
        <f t="shared" si="3"/>
        <v>23.097729691379918</v>
      </c>
    </row>
    <row r="37" spans="1:9" ht="30" customHeight="1" x14ac:dyDescent="0.2">
      <c r="A37" s="261">
        <f t="shared" si="1"/>
        <v>18</v>
      </c>
      <c r="B37" s="304" t="s">
        <v>279</v>
      </c>
      <c r="C37" s="76" t="s">
        <v>264</v>
      </c>
      <c r="D37" s="64" t="s">
        <v>195</v>
      </c>
      <c r="E37" s="151" t="s">
        <v>196</v>
      </c>
      <c r="F37" s="220">
        <f>ГРБС!G33</f>
        <v>34129.800000000003</v>
      </c>
      <c r="G37" s="220">
        <f>ГРБС!H33</f>
        <v>34129.800000000003</v>
      </c>
      <c r="H37" s="220">
        <f>ГРБС!I33</f>
        <v>8058.8</v>
      </c>
      <c r="I37" s="305">
        <f t="shared" si="3"/>
        <v>23.612209857661046</v>
      </c>
    </row>
    <row r="38" spans="1:9" ht="33.75" customHeight="1" x14ac:dyDescent="0.2">
      <c r="A38" s="261">
        <f t="shared" si="1"/>
        <v>19</v>
      </c>
      <c r="B38" s="304" t="s">
        <v>279</v>
      </c>
      <c r="C38" s="76" t="s">
        <v>264</v>
      </c>
      <c r="D38" s="64" t="s">
        <v>198</v>
      </c>
      <c r="E38" s="151" t="s">
        <v>199</v>
      </c>
      <c r="F38" s="220">
        <f>ГРБС!G34</f>
        <v>1782.4</v>
      </c>
      <c r="G38" s="220">
        <f>ГРБС!H34</f>
        <v>1782.4</v>
      </c>
      <c r="H38" s="220">
        <f>ГРБС!I34</f>
        <v>275.60000000000002</v>
      </c>
      <c r="I38" s="305">
        <f t="shared" si="3"/>
        <v>15.462298025134649</v>
      </c>
    </row>
    <row r="39" spans="1:9" ht="18" customHeight="1" x14ac:dyDescent="0.2">
      <c r="A39" s="261">
        <f t="shared" si="1"/>
        <v>20</v>
      </c>
      <c r="B39" s="302" t="s">
        <v>279</v>
      </c>
      <c r="C39" s="75" t="s">
        <v>264</v>
      </c>
      <c r="D39" s="69" t="s">
        <v>679</v>
      </c>
      <c r="E39" s="151" t="s">
        <v>680</v>
      </c>
      <c r="F39" s="220">
        <f>ГРБС!G35</f>
        <v>121</v>
      </c>
      <c r="G39" s="220">
        <f>ГРБС!H35</f>
        <v>121</v>
      </c>
      <c r="H39" s="220">
        <f>ГРБС!I35</f>
        <v>0</v>
      </c>
      <c r="I39" s="305">
        <f t="shared" si="3"/>
        <v>0</v>
      </c>
    </row>
    <row r="40" spans="1:9" ht="15.75" customHeight="1" thickBot="1" x14ac:dyDescent="0.25">
      <c r="A40" s="298">
        <f t="shared" si="1"/>
        <v>21</v>
      </c>
      <c r="B40" s="308" t="s">
        <v>279</v>
      </c>
      <c r="C40" s="94" t="s">
        <v>264</v>
      </c>
      <c r="D40" s="65" t="s">
        <v>185</v>
      </c>
      <c r="E40" s="268" t="s">
        <v>186</v>
      </c>
      <c r="F40" s="222">
        <f>ГРБС!G36</f>
        <v>50</v>
      </c>
      <c r="G40" s="222">
        <f>ГРБС!H36</f>
        <v>50</v>
      </c>
      <c r="H40" s="222">
        <f>ГРБС!I36</f>
        <v>0</v>
      </c>
      <c r="I40" s="307">
        <f t="shared" si="3"/>
        <v>0</v>
      </c>
    </row>
    <row r="41" spans="1:9" ht="18" customHeight="1" thickBot="1" x14ac:dyDescent="0.25">
      <c r="A41" s="254">
        <f t="shared" si="1"/>
        <v>22</v>
      </c>
      <c r="B41" s="257" t="s">
        <v>575</v>
      </c>
      <c r="C41" s="108"/>
      <c r="D41" s="62"/>
      <c r="E41" s="149" t="s">
        <v>578</v>
      </c>
      <c r="F41" s="218">
        <f>F42</f>
        <v>319.89999999999998</v>
      </c>
      <c r="G41" s="218">
        <f t="shared" ref="G41:H44" si="10">G42</f>
        <v>319.89999999999998</v>
      </c>
      <c r="H41" s="218">
        <f t="shared" si="10"/>
        <v>125</v>
      </c>
      <c r="I41" s="258">
        <f t="shared" si="3"/>
        <v>39.074710847139734</v>
      </c>
    </row>
    <row r="42" spans="1:9" ht="46.5" customHeight="1" x14ac:dyDescent="0.2">
      <c r="A42" s="295">
        <f t="shared" si="1"/>
        <v>23</v>
      </c>
      <c r="B42" s="308" t="s">
        <v>575</v>
      </c>
      <c r="C42" s="94" t="s">
        <v>378</v>
      </c>
      <c r="D42" s="69"/>
      <c r="E42" s="153" t="s">
        <v>596</v>
      </c>
      <c r="F42" s="219">
        <f>F43</f>
        <v>319.89999999999998</v>
      </c>
      <c r="G42" s="219">
        <f t="shared" si="10"/>
        <v>319.89999999999998</v>
      </c>
      <c r="H42" s="219">
        <f t="shared" si="10"/>
        <v>125</v>
      </c>
      <c r="I42" s="303">
        <f t="shared" si="3"/>
        <v>39.074710847139734</v>
      </c>
    </row>
    <row r="43" spans="1:9" ht="47.25" customHeight="1" x14ac:dyDescent="0.2">
      <c r="A43" s="261">
        <f t="shared" si="1"/>
        <v>24</v>
      </c>
      <c r="B43" s="304" t="s">
        <v>575</v>
      </c>
      <c r="C43" s="76" t="s">
        <v>379</v>
      </c>
      <c r="D43" s="64"/>
      <c r="E43" s="177" t="s">
        <v>242</v>
      </c>
      <c r="F43" s="220">
        <f>F44</f>
        <v>319.89999999999998</v>
      </c>
      <c r="G43" s="220">
        <f t="shared" si="10"/>
        <v>319.89999999999998</v>
      </c>
      <c r="H43" s="220">
        <f t="shared" si="10"/>
        <v>125</v>
      </c>
      <c r="I43" s="305">
        <f t="shared" si="3"/>
        <v>39.074710847139734</v>
      </c>
    </row>
    <row r="44" spans="1:9" ht="63" customHeight="1" x14ac:dyDescent="0.2">
      <c r="A44" s="261">
        <f t="shared" si="1"/>
        <v>25</v>
      </c>
      <c r="B44" s="304" t="s">
        <v>575</v>
      </c>
      <c r="C44" s="76" t="s">
        <v>576</v>
      </c>
      <c r="D44" s="115"/>
      <c r="E44" s="151" t="s">
        <v>577</v>
      </c>
      <c r="F44" s="259">
        <f>F45</f>
        <v>319.89999999999998</v>
      </c>
      <c r="G44" s="259">
        <f t="shared" si="10"/>
        <v>319.89999999999998</v>
      </c>
      <c r="H44" s="259">
        <f t="shared" si="10"/>
        <v>125</v>
      </c>
      <c r="I44" s="305">
        <f t="shared" si="3"/>
        <v>39.074710847139734</v>
      </c>
    </row>
    <row r="45" spans="1:9" ht="32.25" customHeight="1" thickBot="1" x14ac:dyDescent="0.25">
      <c r="A45" s="298">
        <f t="shared" si="1"/>
        <v>26</v>
      </c>
      <c r="B45" s="308" t="s">
        <v>575</v>
      </c>
      <c r="C45" s="94" t="s">
        <v>576</v>
      </c>
      <c r="D45" s="65" t="s">
        <v>198</v>
      </c>
      <c r="E45" s="268" t="s">
        <v>199</v>
      </c>
      <c r="F45" s="222">
        <f>ГРБС!G41</f>
        <v>319.89999999999998</v>
      </c>
      <c r="G45" s="222">
        <f>ГРБС!H41</f>
        <v>319.89999999999998</v>
      </c>
      <c r="H45" s="222">
        <f>ГРБС!I41</f>
        <v>125</v>
      </c>
      <c r="I45" s="307">
        <f t="shared" si="3"/>
        <v>39.074710847139734</v>
      </c>
    </row>
    <row r="46" spans="1:9" ht="50.25" customHeight="1" thickBot="1" x14ac:dyDescent="0.25">
      <c r="A46" s="254">
        <f t="shared" si="1"/>
        <v>27</v>
      </c>
      <c r="B46" s="257" t="s">
        <v>538</v>
      </c>
      <c r="C46" s="62"/>
      <c r="D46" s="62"/>
      <c r="E46" s="149" t="s">
        <v>131</v>
      </c>
      <c r="F46" s="218">
        <f>F47+F53</f>
        <v>14035.199999999999</v>
      </c>
      <c r="G46" s="218">
        <f t="shared" ref="G46:H46" si="11">G47+G53</f>
        <v>14035.199999999999</v>
      </c>
      <c r="H46" s="218">
        <f t="shared" si="11"/>
        <v>3503.2</v>
      </c>
      <c r="I46" s="258">
        <f t="shared" si="3"/>
        <v>24.960100319197448</v>
      </c>
    </row>
    <row r="47" spans="1:9" ht="16.5" customHeight="1" x14ac:dyDescent="0.2">
      <c r="A47" s="295">
        <f t="shared" si="1"/>
        <v>28</v>
      </c>
      <c r="B47" s="302" t="s">
        <v>538</v>
      </c>
      <c r="C47" s="75" t="s">
        <v>68</v>
      </c>
      <c r="D47" s="63"/>
      <c r="E47" s="168" t="s">
        <v>194</v>
      </c>
      <c r="F47" s="219">
        <f>F48+F51</f>
        <v>2846.3999999999996</v>
      </c>
      <c r="G47" s="219">
        <f t="shared" ref="G47:H47" si="12">G48+G51</f>
        <v>2846.3999999999996</v>
      </c>
      <c r="H47" s="219">
        <f t="shared" si="12"/>
        <v>753.19999999999993</v>
      </c>
      <c r="I47" s="303">
        <f t="shared" si="3"/>
        <v>26.461495222034852</v>
      </c>
    </row>
    <row r="48" spans="1:9" ht="30" customHeight="1" x14ac:dyDescent="0.2">
      <c r="A48" s="261">
        <f t="shared" si="1"/>
        <v>29</v>
      </c>
      <c r="B48" s="304" t="s">
        <v>538</v>
      </c>
      <c r="C48" s="64" t="s">
        <v>174</v>
      </c>
      <c r="D48" s="64"/>
      <c r="E48" s="150" t="s">
        <v>197</v>
      </c>
      <c r="F48" s="220">
        <f>F49+F50</f>
        <v>1771.6</v>
      </c>
      <c r="G48" s="220">
        <f t="shared" ref="G48:H48" si="13">G49+G50</f>
        <v>1771.6</v>
      </c>
      <c r="H48" s="220">
        <f t="shared" si="13"/>
        <v>440.29999999999995</v>
      </c>
      <c r="I48" s="305">
        <f t="shared" si="3"/>
        <v>24.853240009031381</v>
      </c>
    </row>
    <row r="49" spans="1:15" ht="30.75" customHeight="1" x14ac:dyDescent="0.2">
      <c r="A49" s="261">
        <f t="shared" si="1"/>
        <v>30</v>
      </c>
      <c r="B49" s="304" t="s">
        <v>538</v>
      </c>
      <c r="C49" s="64" t="s">
        <v>174</v>
      </c>
      <c r="D49" s="64" t="s">
        <v>195</v>
      </c>
      <c r="E49" s="151" t="s">
        <v>196</v>
      </c>
      <c r="F49" s="220">
        <f>ГРБС!G547</f>
        <v>1514.3</v>
      </c>
      <c r="G49" s="220">
        <f>ГРБС!H547</f>
        <v>1514.3</v>
      </c>
      <c r="H49" s="220">
        <f>ГРБС!I547</f>
        <v>352.7</v>
      </c>
      <c r="I49" s="305">
        <f t="shared" si="3"/>
        <v>23.291289704814105</v>
      </c>
      <c r="O49" s="20"/>
    </row>
    <row r="50" spans="1:15" ht="33" customHeight="1" x14ac:dyDescent="0.2">
      <c r="A50" s="261">
        <f t="shared" si="1"/>
        <v>31</v>
      </c>
      <c r="B50" s="304" t="s">
        <v>538</v>
      </c>
      <c r="C50" s="64" t="s">
        <v>174</v>
      </c>
      <c r="D50" s="64" t="s">
        <v>198</v>
      </c>
      <c r="E50" s="151" t="s">
        <v>199</v>
      </c>
      <c r="F50" s="220">
        <f>ГРБС!G548</f>
        <v>257.3</v>
      </c>
      <c r="G50" s="220">
        <f>ГРБС!H548</f>
        <v>257.3</v>
      </c>
      <c r="H50" s="220">
        <f>ГРБС!I548</f>
        <v>87.6</v>
      </c>
      <c r="I50" s="305">
        <f t="shared" si="3"/>
        <v>34.045860862806059</v>
      </c>
      <c r="O50" s="20"/>
    </row>
    <row r="51" spans="1:15" ht="31.5" x14ac:dyDescent="0.2">
      <c r="A51" s="261">
        <f t="shared" si="1"/>
        <v>32</v>
      </c>
      <c r="B51" s="304" t="s">
        <v>538</v>
      </c>
      <c r="C51" s="64" t="s">
        <v>263</v>
      </c>
      <c r="D51" s="64"/>
      <c r="E51" s="151" t="s">
        <v>539</v>
      </c>
      <c r="F51" s="220">
        <f>F52</f>
        <v>1074.8</v>
      </c>
      <c r="G51" s="220">
        <f t="shared" ref="G51:H51" si="14">G52</f>
        <v>1074.8</v>
      </c>
      <c r="H51" s="220">
        <f t="shared" si="14"/>
        <v>312.89999999999998</v>
      </c>
      <c r="I51" s="305">
        <f t="shared" si="3"/>
        <v>29.112393003349457</v>
      </c>
    </row>
    <row r="52" spans="1:15" ht="31.5" x14ac:dyDescent="0.2">
      <c r="A52" s="261">
        <f t="shared" si="1"/>
        <v>33</v>
      </c>
      <c r="B52" s="304" t="s">
        <v>538</v>
      </c>
      <c r="C52" s="64" t="s">
        <v>263</v>
      </c>
      <c r="D52" s="64" t="s">
        <v>195</v>
      </c>
      <c r="E52" s="151" t="s">
        <v>196</v>
      </c>
      <c r="F52" s="220">
        <f>ГРБС!G550</f>
        <v>1074.8</v>
      </c>
      <c r="G52" s="220">
        <f>ГРБС!H550</f>
        <v>1074.8</v>
      </c>
      <c r="H52" s="220">
        <f>ГРБС!I550</f>
        <v>312.89999999999998</v>
      </c>
      <c r="I52" s="305">
        <f t="shared" si="3"/>
        <v>29.112393003349457</v>
      </c>
      <c r="L52" s="25"/>
    </row>
    <row r="53" spans="1:15" ht="47.25" x14ac:dyDescent="0.2">
      <c r="A53" s="261">
        <f t="shared" si="1"/>
        <v>34</v>
      </c>
      <c r="B53" s="304" t="s">
        <v>538</v>
      </c>
      <c r="C53" s="64" t="s">
        <v>366</v>
      </c>
      <c r="D53" s="64"/>
      <c r="E53" s="151" t="s">
        <v>603</v>
      </c>
      <c r="F53" s="220">
        <f>F54</f>
        <v>11188.8</v>
      </c>
      <c r="G53" s="220">
        <f t="shared" ref="G53:H54" si="15">G54</f>
        <v>11188.8</v>
      </c>
      <c r="H53" s="220">
        <f t="shared" si="15"/>
        <v>2750</v>
      </c>
      <c r="I53" s="305">
        <f t="shared" si="3"/>
        <v>24.578149578149581</v>
      </c>
    </row>
    <row r="54" spans="1:15" ht="63" x14ac:dyDescent="0.2">
      <c r="A54" s="261">
        <f t="shared" si="1"/>
        <v>35</v>
      </c>
      <c r="B54" s="304" t="s">
        <v>538</v>
      </c>
      <c r="C54" s="64" t="s">
        <v>204</v>
      </c>
      <c r="D54" s="120"/>
      <c r="E54" s="151" t="s">
        <v>604</v>
      </c>
      <c r="F54" s="220">
        <f>F55</f>
        <v>11188.8</v>
      </c>
      <c r="G54" s="220">
        <f t="shared" si="15"/>
        <v>11188.8</v>
      </c>
      <c r="H54" s="220">
        <f t="shared" si="15"/>
        <v>2750</v>
      </c>
      <c r="I54" s="305">
        <f t="shared" si="3"/>
        <v>24.578149578149581</v>
      </c>
    </row>
    <row r="55" spans="1:15" ht="31.5" x14ac:dyDescent="0.2">
      <c r="A55" s="261">
        <f t="shared" si="1"/>
        <v>36</v>
      </c>
      <c r="B55" s="304" t="s">
        <v>538</v>
      </c>
      <c r="C55" s="64" t="s">
        <v>175</v>
      </c>
      <c r="D55" s="120"/>
      <c r="E55" s="150" t="s">
        <v>197</v>
      </c>
      <c r="F55" s="220">
        <f>F56+F57</f>
        <v>11188.8</v>
      </c>
      <c r="G55" s="220">
        <f t="shared" ref="G55:H55" si="16">G56+G57</f>
        <v>11188.8</v>
      </c>
      <c r="H55" s="220">
        <f t="shared" si="16"/>
        <v>2750</v>
      </c>
      <c r="I55" s="305">
        <f t="shared" si="3"/>
        <v>24.578149578149581</v>
      </c>
    </row>
    <row r="56" spans="1:15" ht="31.5" x14ac:dyDescent="0.2">
      <c r="A56" s="261">
        <f t="shared" si="1"/>
        <v>37</v>
      </c>
      <c r="B56" s="304" t="s">
        <v>538</v>
      </c>
      <c r="C56" s="64" t="s">
        <v>175</v>
      </c>
      <c r="D56" s="64" t="s">
        <v>195</v>
      </c>
      <c r="E56" s="152" t="s">
        <v>196</v>
      </c>
      <c r="F56" s="220">
        <f>ГРБС!G562</f>
        <v>11057.5</v>
      </c>
      <c r="G56" s="220">
        <f>ГРБС!H562</f>
        <v>11057.5</v>
      </c>
      <c r="H56" s="220">
        <f>ГРБС!I562</f>
        <v>2726.6</v>
      </c>
      <c r="I56" s="305">
        <f t="shared" si="3"/>
        <v>24.658376667420299</v>
      </c>
    </row>
    <row r="57" spans="1:15" ht="32.25" thickBot="1" x14ac:dyDescent="0.25">
      <c r="A57" s="298">
        <f t="shared" si="1"/>
        <v>38</v>
      </c>
      <c r="B57" s="306" t="s">
        <v>538</v>
      </c>
      <c r="C57" s="78" t="s">
        <v>175</v>
      </c>
      <c r="D57" s="139" t="s">
        <v>198</v>
      </c>
      <c r="E57" s="152" t="s">
        <v>199</v>
      </c>
      <c r="F57" s="260">
        <f>ГРБС!G563</f>
        <v>131.30000000000001</v>
      </c>
      <c r="G57" s="260">
        <f>ГРБС!H563</f>
        <v>131.30000000000001</v>
      </c>
      <c r="H57" s="260">
        <f>ГРБС!I563</f>
        <v>23.4</v>
      </c>
      <c r="I57" s="307">
        <f t="shared" si="3"/>
        <v>17.82178217821782</v>
      </c>
    </row>
    <row r="58" spans="1:15" ht="16.5" thickBot="1" x14ac:dyDescent="0.25">
      <c r="A58" s="254">
        <f t="shared" si="1"/>
        <v>39</v>
      </c>
      <c r="B58" s="257" t="s">
        <v>59</v>
      </c>
      <c r="C58" s="62"/>
      <c r="D58" s="62"/>
      <c r="E58" s="149" t="s">
        <v>280</v>
      </c>
      <c r="F58" s="218">
        <f>F59</f>
        <v>320</v>
      </c>
      <c r="G58" s="218">
        <f t="shared" ref="G58:H60" si="17">G59</f>
        <v>320</v>
      </c>
      <c r="H58" s="218">
        <f t="shared" si="17"/>
        <v>0</v>
      </c>
      <c r="I58" s="258">
        <f t="shared" si="3"/>
        <v>0</v>
      </c>
    </row>
    <row r="59" spans="1:15" ht="15.75" x14ac:dyDescent="0.2">
      <c r="A59" s="295">
        <f t="shared" si="1"/>
        <v>40</v>
      </c>
      <c r="B59" s="302" t="s">
        <v>59</v>
      </c>
      <c r="C59" s="75" t="s">
        <v>68</v>
      </c>
      <c r="D59" s="63"/>
      <c r="E59" s="168" t="s">
        <v>194</v>
      </c>
      <c r="F59" s="219">
        <f>F60</f>
        <v>320</v>
      </c>
      <c r="G59" s="219">
        <f t="shared" si="17"/>
        <v>320</v>
      </c>
      <c r="H59" s="219">
        <f t="shared" si="17"/>
        <v>0</v>
      </c>
      <c r="I59" s="303">
        <f t="shared" si="3"/>
        <v>0</v>
      </c>
    </row>
    <row r="60" spans="1:15" ht="15.75" x14ac:dyDescent="0.2">
      <c r="A60" s="261">
        <f t="shared" si="1"/>
        <v>41</v>
      </c>
      <c r="B60" s="304" t="s">
        <v>59</v>
      </c>
      <c r="C60" s="74" t="s">
        <v>104</v>
      </c>
      <c r="D60" s="64"/>
      <c r="E60" s="151" t="s">
        <v>533</v>
      </c>
      <c r="F60" s="220">
        <f>F61</f>
        <v>320</v>
      </c>
      <c r="G60" s="220">
        <f t="shared" si="17"/>
        <v>320</v>
      </c>
      <c r="H60" s="220">
        <f t="shared" si="17"/>
        <v>0</v>
      </c>
      <c r="I60" s="305">
        <f t="shared" si="3"/>
        <v>0</v>
      </c>
    </row>
    <row r="61" spans="1:15" ht="16.5" thickBot="1" x14ac:dyDescent="0.25">
      <c r="A61" s="298">
        <f t="shared" si="1"/>
        <v>42</v>
      </c>
      <c r="B61" s="306" t="s">
        <v>59</v>
      </c>
      <c r="C61" s="74" t="s">
        <v>104</v>
      </c>
      <c r="D61" s="78" t="s">
        <v>330</v>
      </c>
      <c r="E61" s="152" t="s">
        <v>201</v>
      </c>
      <c r="F61" s="221">
        <f>ГРБС!G45</f>
        <v>320</v>
      </c>
      <c r="G61" s="221">
        <f>ГРБС!H45</f>
        <v>320</v>
      </c>
      <c r="H61" s="221">
        <f>ГРБС!I45</f>
        <v>0</v>
      </c>
      <c r="I61" s="307">
        <f t="shared" si="3"/>
        <v>0</v>
      </c>
    </row>
    <row r="62" spans="1:15" ht="16.5" thickBot="1" x14ac:dyDescent="0.25">
      <c r="A62" s="254">
        <f t="shared" si="1"/>
        <v>43</v>
      </c>
      <c r="B62" s="257" t="s">
        <v>147</v>
      </c>
      <c r="C62" s="62"/>
      <c r="D62" s="62"/>
      <c r="E62" s="149" t="s">
        <v>281</v>
      </c>
      <c r="F62" s="218">
        <f>F63+F67+F74+F92+F103+F107+F115+F118+F123</f>
        <v>38573</v>
      </c>
      <c r="G62" s="218">
        <f t="shared" ref="G62:H62" si="18">G63+G67+G74+G92+G103+G107+G115+G118+G123</f>
        <v>38573</v>
      </c>
      <c r="H62" s="218">
        <f t="shared" si="18"/>
        <v>8363.6</v>
      </c>
      <c r="I62" s="258">
        <f t="shared" si="3"/>
        <v>21.682524045316672</v>
      </c>
    </row>
    <row r="63" spans="1:15" ht="47.25" x14ac:dyDescent="0.2">
      <c r="A63" s="295">
        <f t="shared" si="1"/>
        <v>44</v>
      </c>
      <c r="B63" s="302" t="s">
        <v>147</v>
      </c>
      <c r="C63" s="69" t="s">
        <v>396</v>
      </c>
      <c r="D63" s="125"/>
      <c r="E63" s="153" t="s">
        <v>333</v>
      </c>
      <c r="F63" s="219">
        <f>F64</f>
        <v>20587.400000000001</v>
      </c>
      <c r="G63" s="219">
        <f t="shared" ref="G63:H65" si="19">G64</f>
        <v>20587.400000000001</v>
      </c>
      <c r="H63" s="219">
        <f t="shared" si="19"/>
        <v>4520</v>
      </c>
      <c r="I63" s="303">
        <f t="shared" si="3"/>
        <v>21.955176467159525</v>
      </c>
    </row>
    <row r="64" spans="1:15" ht="47.25" x14ac:dyDescent="0.2">
      <c r="A64" s="261">
        <f t="shared" si="1"/>
        <v>45</v>
      </c>
      <c r="B64" s="304" t="s">
        <v>147</v>
      </c>
      <c r="C64" s="64" t="s">
        <v>397</v>
      </c>
      <c r="D64" s="126"/>
      <c r="E64" s="151" t="s">
        <v>273</v>
      </c>
      <c r="F64" s="220">
        <f>F65</f>
        <v>20587.400000000001</v>
      </c>
      <c r="G64" s="220">
        <f t="shared" si="19"/>
        <v>20587.400000000001</v>
      </c>
      <c r="H64" s="220">
        <f t="shared" si="19"/>
        <v>4520</v>
      </c>
      <c r="I64" s="305">
        <f t="shared" si="3"/>
        <v>21.955176467159525</v>
      </c>
    </row>
    <row r="65" spans="1:9" ht="47.25" x14ac:dyDescent="0.2">
      <c r="A65" s="261">
        <f t="shared" si="1"/>
        <v>46</v>
      </c>
      <c r="B65" s="304" t="s">
        <v>147</v>
      </c>
      <c r="C65" s="64" t="s">
        <v>163</v>
      </c>
      <c r="D65" s="126"/>
      <c r="E65" s="196" t="s">
        <v>274</v>
      </c>
      <c r="F65" s="220">
        <f>F66</f>
        <v>20587.400000000001</v>
      </c>
      <c r="G65" s="220">
        <f t="shared" si="19"/>
        <v>20587.400000000001</v>
      </c>
      <c r="H65" s="220">
        <f t="shared" si="19"/>
        <v>4520</v>
      </c>
      <c r="I65" s="305">
        <f t="shared" si="3"/>
        <v>21.955176467159525</v>
      </c>
    </row>
    <row r="66" spans="1:9" ht="15.75" x14ac:dyDescent="0.2">
      <c r="A66" s="261">
        <f t="shared" si="1"/>
        <v>47</v>
      </c>
      <c r="B66" s="304" t="s">
        <v>147</v>
      </c>
      <c r="C66" s="64" t="s">
        <v>163</v>
      </c>
      <c r="D66" s="64" t="s">
        <v>126</v>
      </c>
      <c r="E66" s="151" t="s">
        <v>130</v>
      </c>
      <c r="F66" s="220">
        <f>ГРБС!G50</f>
        <v>20587.400000000001</v>
      </c>
      <c r="G66" s="220">
        <f>ГРБС!H50</f>
        <v>20587.400000000001</v>
      </c>
      <c r="H66" s="220">
        <f>ГРБС!I50</f>
        <v>4520</v>
      </c>
      <c r="I66" s="305">
        <f t="shared" si="3"/>
        <v>21.955176467159525</v>
      </c>
    </row>
    <row r="67" spans="1:9" ht="47.25" x14ac:dyDescent="0.2">
      <c r="A67" s="261">
        <f t="shared" si="1"/>
        <v>48</v>
      </c>
      <c r="B67" s="304" t="s">
        <v>147</v>
      </c>
      <c r="C67" s="76" t="s">
        <v>378</v>
      </c>
      <c r="D67" s="69"/>
      <c r="E67" s="153" t="s">
        <v>596</v>
      </c>
      <c r="F67" s="220">
        <f>F68</f>
        <v>106.5</v>
      </c>
      <c r="G67" s="220">
        <f t="shared" ref="G67:H67" si="20">G68</f>
        <v>106.5</v>
      </c>
      <c r="H67" s="220">
        <f t="shared" si="20"/>
        <v>15.1</v>
      </c>
      <c r="I67" s="305">
        <f t="shared" si="3"/>
        <v>14.178403755868544</v>
      </c>
    </row>
    <row r="68" spans="1:9" ht="47.25" x14ac:dyDescent="0.2">
      <c r="A68" s="261">
        <f t="shared" si="1"/>
        <v>49</v>
      </c>
      <c r="B68" s="304" t="s">
        <v>147</v>
      </c>
      <c r="C68" s="76" t="s">
        <v>379</v>
      </c>
      <c r="D68" s="69"/>
      <c r="E68" s="150" t="s">
        <v>242</v>
      </c>
      <c r="F68" s="220">
        <f>F69+F71</f>
        <v>106.5</v>
      </c>
      <c r="G68" s="220">
        <f t="shared" ref="G68:H68" si="21">G69+G71</f>
        <v>106.5</v>
      </c>
      <c r="H68" s="220">
        <f t="shared" si="21"/>
        <v>15.1</v>
      </c>
      <c r="I68" s="305">
        <f t="shared" si="3"/>
        <v>14.178403755868544</v>
      </c>
    </row>
    <row r="69" spans="1:9" ht="78.75" x14ac:dyDescent="0.2">
      <c r="A69" s="261">
        <f t="shared" si="1"/>
        <v>50</v>
      </c>
      <c r="B69" s="304" t="s">
        <v>147</v>
      </c>
      <c r="C69" s="76" t="s">
        <v>531</v>
      </c>
      <c r="D69" s="77"/>
      <c r="E69" s="151" t="s">
        <v>474</v>
      </c>
      <c r="F69" s="220">
        <f>F70</f>
        <v>0.1</v>
      </c>
      <c r="G69" s="220">
        <f t="shared" ref="G69:H69" si="22">G70</f>
        <v>0.1</v>
      </c>
      <c r="H69" s="220">
        <f t="shared" si="22"/>
        <v>0</v>
      </c>
      <c r="I69" s="305">
        <f t="shared" si="3"/>
        <v>0</v>
      </c>
    </row>
    <row r="70" spans="1:9" ht="31.5" x14ac:dyDescent="0.2">
      <c r="A70" s="261">
        <f t="shared" si="1"/>
        <v>51</v>
      </c>
      <c r="B70" s="304" t="s">
        <v>147</v>
      </c>
      <c r="C70" s="76" t="s">
        <v>531</v>
      </c>
      <c r="D70" s="64" t="s">
        <v>198</v>
      </c>
      <c r="E70" s="151" t="s">
        <v>199</v>
      </c>
      <c r="F70" s="220">
        <f>ГРБС!G54</f>
        <v>0.1</v>
      </c>
      <c r="G70" s="220">
        <f>ГРБС!H54</f>
        <v>0.1</v>
      </c>
      <c r="H70" s="220">
        <f>ГРБС!I54</f>
        <v>0</v>
      </c>
      <c r="I70" s="305">
        <f t="shared" si="3"/>
        <v>0</v>
      </c>
    </row>
    <row r="71" spans="1:9" ht="47.25" x14ac:dyDescent="0.2">
      <c r="A71" s="261">
        <f t="shared" si="1"/>
        <v>52</v>
      </c>
      <c r="B71" s="304" t="s">
        <v>147</v>
      </c>
      <c r="C71" s="76" t="s">
        <v>532</v>
      </c>
      <c r="D71" s="77"/>
      <c r="E71" s="150" t="s">
        <v>473</v>
      </c>
      <c r="F71" s="220">
        <f>F72+F73</f>
        <v>106.4</v>
      </c>
      <c r="G71" s="220">
        <f t="shared" ref="G71:H71" si="23">G72+G73</f>
        <v>106.4</v>
      </c>
      <c r="H71" s="220">
        <f t="shared" si="23"/>
        <v>15.1</v>
      </c>
      <c r="I71" s="305">
        <f t="shared" si="3"/>
        <v>14.19172932330827</v>
      </c>
    </row>
    <row r="72" spans="1:9" ht="31.5" x14ac:dyDescent="0.2">
      <c r="A72" s="261">
        <f t="shared" si="1"/>
        <v>53</v>
      </c>
      <c r="B72" s="304" t="s">
        <v>147</v>
      </c>
      <c r="C72" s="76" t="s">
        <v>532</v>
      </c>
      <c r="D72" s="64" t="s">
        <v>195</v>
      </c>
      <c r="E72" s="151" t="s">
        <v>196</v>
      </c>
      <c r="F72" s="220">
        <f>ГРБС!G56</f>
        <v>54.3</v>
      </c>
      <c r="G72" s="220">
        <f>ГРБС!H56</f>
        <v>54.3</v>
      </c>
      <c r="H72" s="220">
        <f>ГРБС!I56</f>
        <v>15.1</v>
      </c>
      <c r="I72" s="305">
        <f t="shared" si="3"/>
        <v>27.808471454880294</v>
      </c>
    </row>
    <row r="73" spans="1:9" ht="31.5" x14ac:dyDescent="0.2">
      <c r="A73" s="261">
        <f t="shared" si="1"/>
        <v>54</v>
      </c>
      <c r="B73" s="304" t="s">
        <v>147</v>
      </c>
      <c r="C73" s="76" t="s">
        <v>532</v>
      </c>
      <c r="D73" s="64" t="s">
        <v>198</v>
      </c>
      <c r="E73" s="151" t="s">
        <v>199</v>
      </c>
      <c r="F73" s="220">
        <f>ГРБС!G57</f>
        <v>52.1</v>
      </c>
      <c r="G73" s="220">
        <f>ГРБС!H57</f>
        <v>52.1</v>
      </c>
      <c r="H73" s="220">
        <f>ГРБС!I57</f>
        <v>0</v>
      </c>
      <c r="I73" s="305">
        <f t="shared" si="3"/>
        <v>0</v>
      </c>
    </row>
    <row r="74" spans="1:9" ht="63" x14ac:dyDescent="0.2">
      <c r="A74" s="261">
        <f t="shared" si="1"/>
        <v>55</v>
      </c>
      <c r="B74" s="304" t="s">
        <v>147</v>
      </c>
      <c r="C74" s="69" t="s">
        <v>371</v>
      </c>
      <c r="D74" s="77"/>
      <c r="E74" s="151" t="s">
        <v>605</v>
      </c>
      <c r="F74" s="220">
        <f>F75+F88</f>
        <v>7110.7999999999993</v>
      </c>
      <c r="G74" s="220">
        <f t="shared" ref="G74:H74" si="24">G75+G88</f>
        <v>7110.7999999999993</v>
      </c>
      <c r="H74" s="220">
        <f t="shared" si="24"/>
        <v>1398.1999999999998</v>
      </c>
      <c r="I74" s="305">
        <f t="shared" si="3"/>
        <v>19.663047758339427</v>
      </c>
    </row>
    <row r="75" spans="1:9" ht="47.25" x14ac:dyDescent="0.2">
      <c r="A75" s="261">
        <f t="shared" si="1"/>
        <v>56</v>
      </c>
      <c r="B75" s="304" t="s">
        <v>147</v>
      </c>
      <c r="C75" s="76" t="s">
        <v>370</v>
      </c>
      <c r="D75" s="77"/>
      <c r="E75" s="151" t="s">
        <v>606</v>
      </c>
      <c r="F75" s="220">
        <f>F76+F78+F80+F82+F84+F86</f>
        <v>1553.7</v>
      </c>
      <c r="G75" s="220">
        <f t="shared" ref="G75:H75" si="25">G76+G78+G80+G82+G84+G86</f>
        <v>1553.7</v>
      </c>
      <c r="H75" s="220">
        <f t="shared" si="25"/>
        <v>15.5</v>
      </c>
      <c r="I75" s="305">
        <f t="shared" si="3"/>
        <v>0.99761858788697944</v>
      </c>
    </row>
    <row r="76" spans="1:9" ht="78.75" x14ac:dyDescent="0.2">
      <c r="A76" s="261">
        <f t="shared" si="1"/>
        <v>57</v>
      </c>
      <c r="B76" s="304" t="s">
        <v>147</v>
      </c>
      <c r="C76" s="76" t="s">
        <v>166</v>
      </c>
      <c r="D76" s="77"/>
      <c r="E76" s="151" t="s">
        <v>651</v>
      </c>
      <c r="F76" s="220">
        <f>F77</f>
        <v>600</v>
      </c>
      <c r="G76" s="220">
        <f t="shared" ref="G76:H76" si="26">G77</f>
        <v>600</v>
      </c>
      <c r="H76" s="220">
        <f t="shared" si="26"/>
        <v>0</v>
      </c>
      <c r="I76" s="305">
        <f t="shared" si="3"/>
        <v>0</v>
      </c>
    </row>
    <row r="77" spans="1:9" ht="31.5" x14ac:dyDescent="0.2">
      <c r="A77" s="261">
        <f t="shared" si="1"/>
        <v>58</v>
      </c>
      <c r="B77" s="304" t="s">
        <v>147</v>
      </c>
      <c r="C77" s="76" t="s">
        <v>166</v>
      </c>
      <c r="D77" s="64" t="s">
        <v>198</v>
      </c>
      <c r="E77" s="151" t="s">
        <v>199</v>
      </c>
      <c r="F77" s="220">
        <f>ГРБС!G358</f>
        <v>600</v>
      </c>
      <c r="G77" s="220">
        <f>ГРБС!H358</f>
        <v>600</v>
      </c>
      <c r="H77" s="220">
        <f>ГРБС!I358</f>
        <v>0</v>
      </c>
      <c r="I77" s="305">
        <f t="shared" si="3"/>
        <v>0</v>
      </c>
    </row>
    <row r="78" spans="1:9" ht="93.75" customHeight="1" x14ac:dyDescent="0.2">
      <c r="A78" s="261">
        <f t="shared" si="1"/>
        <v>59</v>
      </c>
      <c r="B78" s="304" t="s">
        <v>147</v>
      </c>
      <c r="C78" s="76" t="s">
        <v>167</v>
      </c>
      <c r="D78" s="77"/>
      <c r="E78" s="151" t="s">
        <v>652</v>
      </c>
      <c r="F78" s="220">
        <f>F79</f>
        <v>60</v>
      </c>
      <c r="G78" s="220">
        <f t="shared" ref="G78:H78" si="27">G79</f>
        <v>60</v>
      </c>
      <c r="H78" s="220">
        <f t="shared" si="27"/>
        <v>0</v>
      </c>
      <c r="I78" s="305">
        <f t="shared" si="3"/>
        <v>0</v>
      </c>
    </row>
    <row r="79" spans="1:9" ht="31.5" x14ac:dyDescent="0.2">
      <c r="A79" s="261">
        <f t="shared" si="1"/>
        <v>60</v>
      </c>
      <c r="B79" s="304" t="s">
        <v>147</v>
      </c>
      <c r="C79" s="76" t="s">
        <v>167</v>
      </c>
      <c r="D79" s="64" t="s">
        <v>198</v>
      </c>
      <c r="E79" s="151" t="s">
        <v>199</v>
      </c>
      <c r="F79" s="220">
        <f>ГРБС!G360</f>
        <v>60</v>
      </c>
      <c r="G79" s="220">
        <f>ГРБС!H360</f>
        <v>60</v>
      </c>
      <c r="H79" s="220">
        <f>ГРБС!I360</f>
        <v>0</v>
      </c>
      <c r="I79" s="305">
        <f t="shared" si="3"/>
        <v>0</v>
      </c>
    </row>
    <row r="80" spans="1:9" ht="78.75" x14ac:dyDescent="0.2">
      <c r="A80" s="261">
        <f t="shared" si="1"/>
        <v>61</v>
      </c>
      <c r="B80" s="304" t="s">
        <v>147</v>
      </c>
      <c r="C80" s="117" t="s">
        <v>168</v>
      </c>
      <c r="D80" s="64"/>
      <c r="E80" s="89" t="s">
        <v>369</v>
      </c>
      <c r="F80" s="220">
        <f>F81</f>
        <v>130</v>
      </c>
      <c r="G80" s="220">
        <f t="shared" ref="G80:H80" si="28">G81</f>
        <v>130</v>
      </c>
      <c r="H80" s="220">
        <f t="shared" si="28"/>
        <v>15.5</v>
      </c>
      <c r="I80" s="305">
        <f t="shared" si="3"/>
        <v>11.923076923076923</v>
      </c>
    </row>
    <row r="81" spans="1:9" ht="31.5" x14ac:dyDescent="0.2">
      <c r="A81" s="261">
        <f t="shared" si="1"/>
        <v>62</v>
      </c>
      <c r="B81" s="304" t="s">
        <v>147</v>
      </c>
      <c r="C81" s="117" t="s">
        <v>168</v>
      </c>
      <c r="D81" s="64" t="s">
        <v>198</v>
      </c>
      <c r="E81" s="151" t="s">
        <v>199</v>
      </c>
      <c r="F81" s="220">
        <f>ГРБС!G362</f>
        <v>130</v>
      </c>
      <c r="G81" s="220">
        <f>ГРБС!H362</f>
        <v>130</v>
      </c>
      <c r="H81" s="220">
        <f>ГРБС!I362</f>
        <v>15.5</v>
      </c>
      <c r="I81" s="305">
        <f t="shared" si="3"/>
        <v>11.923076923076923</v>
      </c>
    </row>
    <row r="82" spans="1:9" ht="47.25" x14ac:dyDescent="0.2">
      <c r="A82" s="261">
        <f t="shared" si="1"/>
        <v>63</v>
      </c>
      <c r="B82" s="304" t="s">
        <v>147</v>
      </c>
      <c r="C82" s="76" t="s">
        <v>169</v>
      </c>
      <c r="D82" s="64"/>
      <c r="E82" s="151" t="s">
        <v>207</v>
      </c>
      <c r="F82" s="220">
        <f>F83</f>
        <v>132.30000000000001</v>
      </c>
      <c r="G82" s="220">
        <f t="shared" ref="G82:H82" si="29">G83</f>
        <v>132.30000000000001</v>
      </c>
      <c r="H82" s="220">
        <f t="shared" si="29"/>
        <v>0</v>
      </c>
      <c r="I82" s="305">
        <f t="shared" si="3"/>
        <v>0</v>
      </c>
    </row>
    <row r="83" spans="1:9" ht="31.5" x14ac:dyDescent="0.2">
      <c r="A83" s="261">
        <f t="shared" si="1"/>
        <v>64</v>
      </c>
      <c r="B83" s="304" t="s">
        <v>147</v>
      </c>
      <c r="C83" s="76" t="s">
        <v>169</v>
      </c>
      <c r="D83" s="64" t="s">
        <v>198</v>
      </c>
      <c r="E83" s="151" t="s">
        <v>199</v>
      </c>
      <c r="F83" s="220">
        <f>ГРБС!G364</f>
        <v>132.30000000000001</v>
      </c>
      <c r="G83" s="220">
        <f>ГРБС!H364</f>
        <v>132.30000000000001</v>
      </c>
      <c r="H83" s="220">
        <f>ГРБС!I364</f>
        <v>0</v>
      </c>
      <c r="I83" s="305">
        <f t="shared" si="3"/>
        <v>0</v>
      </c>
    </row>
    <row r="84" spans="1:9" ht="94.5" x14ac:dyDescent="0.2">
      <c r="A84" s="261">
        <f t="shared" si="1"/>
        <v>65</v>
      </c>
      <c r="B84" s="304" t="s">
        <v>147</v>
      </c>
      <c r="C84" s="76" t="s">
        <v>170</v>
      </c>
      <c r="D84" s="64"/>
      <c r="E84" s="150" t="s">
        <v>105</v>
      </c>
      <c r="F84" s="220">
        <f>F85</f>
        <v>500</v>
      </c>
      <c r="G84" s="220">
        <f t="shared" ref="G84:H84" si="30">G85</f>
        <v>500</v>
      </c>
      <c r="H84" s="220">
        <f t="shared" si="30"/>
        <v>0</v>
      </c>
      <c r="I84" s="305">
        <f t="shared" si="3"/>
        <v>0</v>
      </c>
    </row>
    <row r="85" spans="1:9" ht="31.5" x14ac:dyDescent="0.2">
      <c r="A85" s="261">
        <f t="shared" ref="A85:A111" si="31">A84+1</f>
        <v>66</v>
      </c>
      <c r="B85" s="304" t="s">
        <v>147</v>
      </c>
      <c r="C85" s="76" t="s">
        <v>170</v>
      </c>
      <c r="D85" s="64" t="s">
        <v>198</v>
      </c>
      <c r="E85" s="151" t="s">
        <v>199</v>
      </c>
      <c r="F85" s="220">
        <f>ГРБС!G366</f>
        <v>500</v>
      </c>
      <c r="G85" s="220">
        <f>ГРБС!H366</f>
        <v>500</v>
      </c>
      <c r="H85" s="220">
        <f>ГРБС!I366</f>
        <v>0</v>
      </c>
      <c r="I85" s="305">
        <f t="shared" ref="I85:I148" si="32">H85/G85*100</f>
        <v>0</v>
      </c>
    </row>
    <row r="86" spans="1:9" ht="31.5" x14ac:dyDescent="0.2">
      <c r="A86" s="261">
        <f t="shared" si="31"/>
        <v>67</v>
      </c>
      <c r="B86" s="304" t="s">
        <v>147</v>
      </c>
      <c r="C86" s="76" t="s">
        <v>571</v>
      </c>
      <c r="D86" s="64"/>
      <c r="E86" s="152" t="s">
        <v>572</v>
      </c>
      <c r="F86" s="220">
        <f>F87</f>
        <v>131.4</v>
      </c>
      <c r="G86" s="220">
        <f t="shared" ref="G86:H86" si="33">G87</f>
        <v>131.4</v>
      </c>
      <c r="H86" s="220">
        <f t="shared" si="33"/>
        <v>0</v>
      </c>
      <c r="I86" s="305">
        <f t="shared" si="32"/>
        <v>0</v>
      </c>
    </row>
    <row r="87" spans="1:9" ht="31.5" x14ac:dyDescent="0.2">
      <c r="A87" s="261">
        <f t="shared" si="31"/>
        <v>68</v>
      </c>
      <c r="B87" s="304" t="s">
        <v>147</v>
      </c>
      <c r="C87" s="76" t="s">
        <v>571</v>
      </c>
      <c r="D87" s="64" t="s">
        <v>198</v>
      </c>
      <c r="E87" s="152" t="s">
        <v>199</v>
      </c>
      <c r="F87" s="220">
        <f>ГРБС!G368</f>
        <v>131.4</v>
      </c>
      <c r="G87" s="220">
        <f>ГРБС!H368</f>
        <v>131.4</v>
      </c>
      <c r="H87" s="220">
        <f>ГРБС!I368</f>
        <v>0</v>
      </c>
      <c r="I87" s="305">
        <f t="shared" si="32"/>
        <v>0</v>
      </c>
    </row>
    <row r="88" spans="1:9" ht="78.75" x14ac:dyDescent="0.2">
      <c r="A88" s="261">
        <f t="shared" si="31"/>
        <v>69</v>
      </c>
      <c r="B88" s="304" t="s">
        <v>147</v>
      </c>
      <c r="C88" s="64" t="s">
        <v>372</v>
      </c>
      <c r="D88" s="64"/>
      <c r="E88" s="151" t="s">
        <v>608</v>
      </c>
      <c r="F88" s="220">
        <f>F89</f>
        <v>5557.0999999999995</v>
      </c>
      <c r="G88" s="220">
        <f t="shared" ref="G88:H88" si="34">G89</f>
        <v>5557.0999999999995</v>
      </c>
      <c r="H88" s="220">
        <f t="shared" si="34"/>
        <v>1382.6999999999998</v>
      </c>
      <c r="I88" s="305">
        <f t="shared" si="32"/>
        <v>24.881682892155979</v>
      </c>
    </row>
    <row r="89" spans="1:9" ht="31.5" x14ac:dyDescent="0.2">
      <c r="A89" s="261">
        <f t="shared" si="31"/>
        <v>70</v>
      </c>
      <c r="B89" s="304" t="s">
        <v>147</v>
      </c>
      <c r="C89" s="76" t="s">
        <v>171</v>
      </c>
      <c r="D89" s="64"/>
      <c r="E89" s="150" t="s">
        <v>197</v>
      </c>
      <c r="F89" s="220">
        <f>F90+F91</f>
        <v>5557.0999999999995</v>
      </c>
      <c r="G89" s="220">
        <f t="shared" ref="G89:H89" si="35">G90+G91</f>
        <v>5557.0999999999995</v>
      </c>
      <c r="H89" s="220">
        <f t="shared" si="35"/>
        <v>1382.6999999999998</v>
      </c>
      <c r="I89" s="305">
        <f t="shared" si="32"/>
        <v>24.881682892155979</v>
      </c>
    </row>
    <row r="90" spans="1:9" ht="31.5" x14ac:dyDescent="0.2">
      <c r="A90" s="261">
        <f t="shared" si="31"/>
        <v>71</v>
      </c>
      <c r="B90" s="304" t="s">
        <v>147</v>
      </c>
      <c r="C90" s="103" t="s">
        <v>171</v>
      </c>
      <c r="D90" s="64" t="s">
        <v>195</v>
      </c>
      <c r="E90" s="151" t="s">
        <v>196</v>
      </c>
      <c r="F90" s="220">
        <f>ГРБС!G371</f>
        <v>5181.8999999999996</v>
      </c>
      <c r="G90" s="220">
        <f>ГРБС!H371</f>
        <v>5181.8999999999996</v>
      </c>
      <c r="H90" s="220">
        <f>ГРБС!I371</f>
        <v>1344.6</v>
      </c>
      <c r="I90" s="305">
        <f t="shared" si="32"/>
        <v>25.948011347189254</v>
      </c>
    </row>
    <row r="91" spans="1:9" ht="31.5" x14ac:dyDescent="0.2">
      <c r="A91" s="261">
        <f t="shared" si="31"/>
        <v>72</v>
      </c>
      <c r="B91" s="304" t="s">
        <v>147</v>
      </c>
      <c r="C91" s="95" t="s">
        <v>171</v>
      </c>
      <c r="D91" s="64" t="s">
        <v>198</v>
      </c>
      <c r="E91" s="151" t="s">
        <v>199</v>
      </c>
      <c r="F91" s="220">
        <f>ГРБС!G372</f>
        <v>375.2</v>
      </c>
      <c r="G91" s="220">
        <f>ГРБС!H372</f>
        <v>375.2</v>
      </c>
      <c r="H91" s="220">
        <f>ГРБС!I372</f>
        <v>38.1</v>
      </c>
      <c r="I91" s="305">
        <f t="shared" si="32"/>
        <v>10.154584221748401</v>
      </c>
    </row>
    <row r="92" spans="1:9" ht="47.25" x14ac:dyDescent="0.2">
      <c r="A92" s="261">
        <f t="shared" si="31"/>
        <v>73</v>
      </c>
      <c r="B92" s="304" t="s">
        <v>147</v>
      </c>
      <c r="C92" s="64" t="s">
        <v>366</v>
      </c>
      <c r="D92" s="64"/>
      <c r="E92" s="151" t="s">
        <v>603</v>
      </c>
      <c r="F92" s="220">
        <f>F93+F98</f>
        <v>1438.4</v>
      </c>
      <c r="G92" s="220">
        <f t="shared" ref="G92:H92" si="36">G93+G98</f>
        <v>1438.4</v>
      </c>
      <c r="H92" s="220">
        <f t="shared" si="36"/>
        <v>478.9</v>
      </c>
      <c r="I92" s="305">
        <f t="shared" si="32"/>
        <v>33.293937708565068</v>
      </c>
    </row>
    <row r="93" spans="1:9" ht="31.5" x14ac:dyDescent="0.2">
      <c r="A93" s="261">
        <f t="shared" si="31"/>
        <v>74</v>
      </c>
      <c r="B93" s="304" t="s">
        <v>147</v>
      </c>
      <c r="C93" s="64" t="s">
        <v>203</v>
      </c>
      <c r="D93" s="64"/>
      <c r="E93" s="151" t="s">
        <v>609</v>
      </c>
      <c r="F93" s="220">
        <f>F94+F96</f>
        <v>196.10000000000002</v>
      </c>
      <c r="G93" s="220">
        <f t="shared" ref="G93:H93" si="37">G94+G96</f>
        <v>196.10000000000002</v>
      </c>
      <c r="H93" s="220">
        <f t="shared" si="37"/>
        <v>0</v>
      </c>
      <c r="I93" s="305">
        <f t="shared" si="32"/>
        <v>0</v>
      </c>
    </row>
    <row r="94" spans="1:9" ht="15.75" x14ac:dyDescent="0.2">
      <c r="A94" s="261">
        <f t="shared" si="31"/>
        <v>75</v>
      </c>
      <c r="B94" s="304" t="s">
        <v>147</v>
      </c>
      <c r="C94" s="64" t="s">
        <v>504</v>
      </c>
      <c r="D94" s="64"/>
      <c r="E94" s="151" t="s">
        <v>607</v>
      </c>
      <c r="F94" s="220">
        <f>F95</f>
        <v>20.8</v>
      </c>
      <c r="G94" s="220">
        <f t="shared" ref="G94:H94" si="38">G95</f>
        <v>20.8</v>
      </c>
      <c r="H94" s="220">
        <f t="shared" si="38"/>
        <v>0</v>
      </c>
      <c r="I94" s="305">
        <f t="shared" si="32"/>
        <v>0</v>
      </c>
    </row>
    <row r="95" spans="1:9" ht="31.5" x14ac:dyDescent="0.2">
      <c r="A95" s="261">
        <f t="shared" si="31"/>
        <v>76</v>
      </c>
      <c r="B95" s="304" t="s">
        <v>147</v>
      </c>
      <c r="C95" s="64" t="s">
        <v>504</v>
      </c>
      <c r="D95" s="64" t="s">
        <v>198</v>
      </c>
      <c r="E95" s="151" t="s">
        <v>199</v>
      </c>
      <c r="F95" s="220">
        <f>ГРБС!G568</f>
        <v>20.8</v>
      </c>
      <c r="G95" s="220">
        <f>ГРБС!H568</f>
        <v>20.8</v>
      </c>
      <c r="H95" s="220">
        <f>ГРБС!I568</f>
        <v>0</v>
      </c>
      <c r="I95" s="305">
        <f t="shared" si="32"/>
        <v>0</v>
      </c>
    </row>
    <row r="96" spans="1:9" ht="31.5" x14ac:dyDescent="0.2">
      <c r="A96" s="261">
        <f t="shared" si="31"/>
        <v>77</v>
      </c>
      <c r="B96" s="304" t="s">
        <v>147</v>
      </c>
      <c r="C96" s="64" t="s">
        <v>503</v>
      </c>
      <c r="D96" s="64"/>
      <c r="E96" s="151" t="s">
        <v>548</v>
      </c>
      <c r="F96" s="220">
        <f>F97</f>
        <v>175.3</v>
      </c>
      <c r="G96" s="220">
        <f t="shared" ref="G96:H96" si="39">G97</f>
        <v>175.3</v>
      </c>
      <c r="H96" s="220">
        <f t="shared" si="39"/>
        <v>0</v>
      </c>
      <c r="I96" s="305">
        <f t="shared" si="32"/>
        <v>0</v>
      </c>
    </row>
    <row r="97" spans="1:9" ht="31.5" x14ac:dyDescent="0.2">
      <c r="A97" s="261">
        <f t="shared" si="31"/>
        <v>78</v>
      </c>
      <c r="B97" s="304" t="s">
        <v>147</v>
      </c>
      <c r="C97" s="64" t="s">
        <v>503</v>
      </c>
      <c r="D97" s="64" t="s">
        <v>198</v>
      </c>
      <c r="E97" s="151" t="s">
        <v>199</v>
      </c>
      <c r="F97" s="220">
        <f>ГРБС!G570</f>
        <v>175.3</v>
      </c>
      <c r="G97" s="220">
        <f>ГРБС!H570</f>
        <v>175.3</v>
      </c>
      <c r="H97" s="220">
        <f>ГРБС!I570</f>
        <v>0</v>
      </c>
      <c r="I97" s="305">
        <f t="shared" si="32"/>
        <v>0</v>
      </c>
    </row>
    <row r="98" spans="1:9" ht="63" x14ac:dyDescent="0.2">
      <c r="A98" s="261">
        <f t="shared" si="31"/>
        <v>79</v>
      </c>
      <c r="B98" s="304" t="s">
        <v>147</v>
      </c>
      <c r="C98" s="64" t="s">
        <v>204</v>
      </c>
      <c r="D98" s="64"/>
      <c r="E98" s="151" t="s">
        <v>604</v>
      </c>
      <c r="F98" s="220">
        <f>F99+F101</f>
        <v>1242.3000000000002</v>
      </c>
      <c r="G98" s="220">
        <f t="shared" ref="G98:H98" si="40">G99+G101</f>
        <v>1242.3000000000002</v>
      </c>
      <c r="H98" s="220">
        <f t="shared" si="40"/>
        <v>478.9</v>
      </c>
      <c r="I98" s="305">
        <f t="shared" si="32"/>
        <v>38.549464702567811</v>
      </c>
    </row>
    <row r="99" spans="1:9" ht="63" x14ac:dyDescent="0.2">
      <c r="A99" s="261">
        <f t="shared" si="31"/>
        <v>80</v>
      </c>
      <c r="B99" s="304" t="s">
        <v>147</v>
      </c>
      <c r="C99" s="64" t="s">
        <v>502</v>
      </c>
      <c r="D99" s="64"/>
      <c r="E99" s="151" t="s">
        <v>549</v>
      </c>
      <c r="F99" s="220">
        <f>F100</f>
        <v>1166.4000000000001</v>
      </c>
      <c r="G99" s="220">
        <f t="shared" ref="G99:H99" si="41">G100</f>
        <v>1166.4000000000001</v>
      </c>
      <c r="H99" s="220">
        <f t="shared" si="41"/>
        <v>478.9</v>
      </c>
      <c r="I99" s="305">
        <f t="shared" si="32"/>
        <v>41.057956104252398</v>
      </c>
    </row>
    <row r="100" spans="1:9" ht="31.5" x14ac:dyDescent="0.2">
      <c r="A100" s="261">
        <f t="shared" si="31"/>
        <v>81</v>
      </c>
      <c r="B100" s="304" t="s">
        <v>147</v>
      </c>
      <c r="C100" s="64" t="s">
        <v>502</v>
      </c>
      <c r="D100" s="64" t="s">
        <v>198</v>
      </c>
      <c r="E100" s="151" t="s">
        <v>199</v>
      </c>
      <c r="F100" s="220">
        <f>ГРБС!G573</f>
        <v>1166.4000000000001</v>
      </c>
      <c r="G100" s="220">
        <f>ГРБС!H573</f>
        <v>1166.4000000000001</v>
      </c>
      <c r="H100" s="220">
        <f>ГРБС!I573</f>
        <v>478.9</v>
      </c>
      <c r="I100" s="305">
        <f t="shared" si="32"/>
        <v>41.057956104252398</v>
      </c>
    </row>
    <row r="101" spans="1:9" ht="31.5" x14ac:dyDescent="0.2">
      <c r="A101" s="261">
        <f t="shared" si="31"/>
        <v>82</v>
      </c>
      <c r="B101" s="304" t="s">
        <v>147</v>
      </c>
      <c r="C101" s="64" t="s">
        <v>102</v>
      </c>
      <c r="D101" s="64"/>
      <c r="E101" s="100" t="s">
        <v>259</v>
      </c>
      <c r="F101" s="220">
        <f>F102</f>
        <v>75.900000000000006</v>
      </c>
      <c r="G101" s="220">
        <f t="shared" ref="G101:H101" si="42">G102</f>
        <v>75.900000000000006</v>
      </c>
      <c r="H101" s="220">
        <f t="shared" si="42"/>
        <v>0</v>
      </c>
      <c r="I101" s="305">
        <f t="shared" si="32"/>
        <v>0</v>
      </c>
    </row>
    <row r="102" spans="1:9" ht="31.5" x14ac:dyDescent="0.2">
      <c r="A102" s="261">
        <f t="shared" si="31"/>
        <v>83</v>
      </c>
      <c r="B102" s="308" t="s">
        <v>147</v>
      </c>
      <c r="C102" s="64" t="s">
        <v>102</v>
      </c>
      <c r="D102" s="65" t="s">
        <v>510</v>
      </c>
      <c r="E102" s="177" t="s">
        <v>258</v>
      </c>
      <c r="F102" s="220">
        <f>ГРБС!G575</f>
        <v>75.900000000000006</v>
      </c>
      <c r="G102" s="220">
        <f>ГРБС!H575</f>
        <v>75.900000000000006</v>
      </c>
      <c r="H102" s="220">
        <f>ГРБС!I575</f>
        <v>0</v>
      </c>
      <c r="I102" s="305">
        <f t="shared" si="32"/>
        <v>0</v>
      </c>
    </row>
    <row r="103" spans="1:9" ht="63" x14ac:dyDescent="0.2">
      <c r="A103" s="261">
        <f t="shared" si="31"/>
        <v>84</v>
      </c>
      <c r="B103" s="304" t="s">
        <v>147</v>
      </c>
      <c r="C103" s="69" t="s">
        <v>382</v>
      </c>
      <c r="D103" s="127"/>
      <c r="E103" s="150" t="s">
        <v>28</v>
      </c>
      <c r="F103" s="220">
        <f>F104</f>
        <v>5562.3</v>
      </c>
      <c r="G103" s="220">
        <f t="shared" ref="G103:H103" si="43">G104</f>
        <v>5562.3</v>
      </c>
      <c r="H103" s="220">
        <f t="shared" si="43"/>
        <v>1497.1</v>
      </c>
      <c r="I103" s="305">
        <f t="shared" si="32"/>
        <v>26.91512503820362</v>
      </c>
    </row>
    <row r="104" spans="1:9" ht="47.25" x14ac:dyDescent="0.2">
      <c r="A104" s="261">
        <f t="shared" si="31"/>
        <v>85</v>
      </c>
      <c r="B104" s="304" t="s">
        <v>147</v>
      </c>
      <c r="C104" s="64" t="s">
        <v>164</v>
      </c>
      <c r="D104" s="126"/>
      <c r="E104" s="150" t="s">
        <v>610</v>
      </c>
      <c r="F104" s="220">
        <f>F105+F106</f>
        <v>5562.3</v>
      </c>
      <c r="G104" s="220">
        <f t="shared" ref="G104:H104" si="44">G105+G106</f>
        <v>5562.3</v>
      </c>
      <c r="H104" s="220">
        <f t="shared" si="44"/>
        <v>1497.1</v>
      </c>
      <c r="I104" s="305">
        <f t="shared" si="32"/>
        <v>26.91512503820362</v>
      </c>
    </row>
    <row r="105" spans="1:9" ht="15.75" x14ac:dyDescent="0.2">
      <c r="A105" s="261">
        <f t="shared" si="31"/>
        <v>86</v>
      </c>
      <c r="B105" s="304" t="s">
        <v>147</v>
      </c>
      <c r="C105" s="64" t="s">
        <v>164</v>
      </c>
      <c r="D105" s="64" t="s">
        <v>243</v>
      </c>
      <c r="E105" s="151" t="s">
        <v>253</v>
      </c>
      <c r="F105" s="220">
        <f>ГРБС!G60</f>
        <v>4871.6000000000004</v>
      </c>
      <c r="G105" s="220">
        <f>ГРБС!H60</f>
        <v>4871.6000000000004</v>
      </c>
      <c r="H105" s="220">
        <f>ГРБС!I60</f>
        <v>1245.5999999999999</v>
      </c>
      <c r="I105" s="305">
        <f t="shared" si="32"/>
        <v>25.568601691436076</v>
      </c>
    </row>
    <row r="106" spans="1:9" ht="31.5" x14ac:dyDescent="0.2">
      <c r="A106" s="261">
        <f t="shared" si="31"/>
        <v>87</v>
      </c>
      <c r="B106" s="304" t="s">
        <v>147</v>
      </c>
      <c r="C106" s="64" t="s">
        <v>164</v>
      </c>
      <c r="D106" s="64" t="s">
        <v>198</v>
      </c>
      <c r="E106" s="151" t="s">
        <v>199</v>
      </c>
      <c r="F106" s="220">
        <f>ГРБС!G61</f>
        <v>690.7</v>
      </c>
      <c r="G106" s="220">
        <f>ГРБС!H61</f>
        <v>690.7</v>
      </c>
      <c r="H106" s="220">
        <f>ГРБС!I61</f>
        <v>251.5</v>
      </c>
      <c r="I106" s="305">
        <f t="shared" si="32"/>
        <v>36.412335312002313</v>
      </c>
    </row>
    <row r="107" spans="1:9" ht="78.75" x14ac:dyDescent="0.2">
      <c r="A107" s="261">
        <f t="shared" si="31"/>
        <v>88</v>
      </c>
      <c r="B107" s="304" t="s">
        <v>147</v>
      </c>
      <c r="C107" s="102" t="s">
        <v>384</v>
      </c>
      <c r="D107" s="64"/>
      <c r="E107" s="150" t="s">
        <v>262</v>
      </c>
      <c r="F107" s="220">
        <f>F108+F110+F113</f>
        <v>541.5</v>
      </c>
      <c r="G107" s="220">
        <f t="shared" ref="G107:H107" si="45">G108+G110+G113</f>
        <v>541.5</v>
      </c>
      <c r="H107" s="220">
        <f t="shared" si="45"/>
        <v>133.6</v>
      </c>
      <c r="I107" s="305">
        <f t="shared" si="32"/>
        <v>24.672206832871652</v>
      </c>
    </row>
    <row r="108" spans="1:9" ht="31.5" x14ac:dyDescent="0.2">
      <c r="A108" s="261">
        <f t="shared" si="31"/>
        <v>89</v>
      </c>
      <c r="B108" s="304" t="s">
        <v>147</v>
      </c>
      <c r="C108" s="76" t="s">
        <v>165</v>
      </c>
      <c r="D108" s="64"/>
      <c r="E108" s="197" t="s">
        <v>514</v>
      </c>
      <c r="F108" s="220">
        <f>F109</f>
        <v>100</v>
      </c>
      <c r="G108" s="220">
        <f t="shared" ref="G108:H108" si="46">G109</f>
        <v>100</v>
      </c>
      <c r="H108" s="220">
        <f t="shared" si="46"/>
        <v>0</v>
      </c>
      <c r="I108" s="305">
        <f t="shared" si="32"/>
        <v>0</v>
      </c>
    </row>
    <row r="109" spans="1:9" ht="31.5" x14ac:dyDescent="0.2">
      <c r="A109" s="261">
        <f t="shared" si="31"/>
        <v>90</v>
      </c>
      <c r="B109" s="304" t="s">
        <v>147</v>
      </c>
      <c r="C109" s="76" t="s">
        <v>165</v>
      </c>
      <c r="D109" s="64" t="s">
        <v>198</v>
      </c>
      <c r="E109" s="151" t="s">
        <v>199</v>
      </c>
      <c r="F109" s="220">
        <f>ГРБС!G64</f>
        <v>100</v>
      </c>
      <c r="G109" s="220">
        <f>ГРБС!H64</f>
        <v>100</v>
      </c>
      <c r="H109" s="220">
        <f>ГРБС!I64</f>
        <v>0</v>
      </c>
      <c r="I109" s="305">
        <f t="shared" si="32"/>
        <v>0</v>
      </c>
    </row>
    <row r="110" spans="1:9" ht="47.25" x14ac:dyDescent="0.2">
      <c r="A110" s="261">
        <f t="shared" si="31"/>
        <v>91</v>
      </c>
      <c r="B110" s="304" t="s">
        <v>147</v>
      </c>
      <c r="C110" s="76" t="s">
        <v>357</v>
      </c>
      <c r="D110" s="64"/>
      <c r="E110" s="89" t="s">
        <v>420</v>
      </c>
      <c r="F110" s="220">
        <f>F111+F112</f>
        <v>356.9</v>
      </c>
      <c r="G110" s="220">
        <f t="shared" ref="G110:H110" si="47">G111+G112</f>
        <v>356.9</v>
      </c>
      <c r="H110" s="220">
        <f t="shared" si="47"/>
        <v>133.6</v>
      </c>
      <c r="I110" s="305">
        <f t="shared" si="32"/>
        <v>37.433454749229476</v>
      </c>
    </row>
    <row r="111" spans="1:9" ht="31.5" x14ac:dyDescent="0.2">
      <c r="A111" s="261">
        <f t="shared" si="31"/>
        <v>92</v>
      </c>
      <c r="B111" s="304" t="s">
        <v>147</v>
      </c>
      <c r="C111" s="76" t="s">
        <v>357</v>
      </c>
      <c r="D111" s="64" t="s">
        <v>195</v>
      </c>
      <c r="E111" s="151" t="s">
        <v>196</v>
      </c>
      <c r="F111" s="220">
        <f>ГРБС!G66</f>
        <v>136.9</v>
      </c>
      <c r="G111" s="220">
        <f>ГРБС!H66</f>
        <v>136.9</v>
      </c>
      <c r="H111" s="220">
        <f>ГРБС!I66</f>
        <v>17.7</v>
      </c>
      <c r="I111" s="305">
        <f t="shared" si="32"/>
        <v>12.929145361577794</v>
      </c>
    </row>
    <row r="112" spans="1:9" ht="31.5" x14ac:dyDescent="0.2">
      <c r="A112" s="261">
        <f t="shared" ref="A112:A151" si="48">A111+1</f>
        <v>93</v>
      </c>
      <c r="B112" s="304" t="s">
        <v>147</v>
      </c>
      <c r="C112" s="76" t="s">
        <v>357</v>
      </c>
      <c r="D112" s="64" t="s">
        <v>198</v>
      </c>
      <c r="E112" s="151" t="s">
        <v>199</v>
      </c>
      <c r="F112" s="220">
        <f>ГРБС!G67</f>
        <v>220</v>
      </c>
      <c r="G112" s="220">
        <f>ГРБС!H67</f>
        <v>220</v>
      </c>
      <c r="H112" s="220">
        <f>ГРБС!I67</f>
        <v>115.9</v>
      </c>
      <c r="I112" s="305">
        <f t="shared" si="32"/>
        <v>52.681818181818187</v>
      </c>
    </row>
    <row r="113" spans="1:9" ht="31.5" x14ac:dyDescent="0.2">
      <c r="A113" s="261">
        <f t="shared" si="48"/>
        <v>94</v>
      </c>
      <c r="B113" s="304" t="s">
        <v>147</v>
      </c>
      <c r="C113" s="84" t="s">
        <v>101</v>
      </c>
      <c r="D113" s="64"/>
      <c r="E113" s="89" t="s">
        <v>103</v>
      </c>
      <c r="F113" s="220">
        <f>F114</f>
        <v>84.6</v>
      </c>
      <c r="G113" s="220">
        <f t="shared" ref="G113:H113" si="49">G114</f>
        <v>84.6</v>
      </c>
      <c r="H113" s="220">
        <f t="shared" si="49"/>
        <v>0</v>
      </c>
      <c r="I113" s="305">
        <f t="shared" si="32"/>
        <v>0</v>
      </c>
    </row>
    <row r="114" spans="1:9" ht="31.5" x14ac:dyDescent="0.2">
      <c r="A114" s="261">
        <f t="shared" si="48"/>
        <v>95</v>
      </c>
      <c r="B114" s="304" t="s">
        <v>147</v>
      </c>
      <c r="C114" s="84" t="s">
        <v>101</v>
      </c>
      <c r="D114" s="64" t="s">
        <v>510</v>
      </c>
      <c r="E114" s="150" t="s">
        <v>511</v>
      </c>
      <c r="F114" s="220">
        <f>ГРБС!G69</f>
        <v>84.6</v>
      </c>
      <c r="G114" s="220">
        <f>ГРБС!H69</f>
        <v>84.6</v>
      </c>
      <c r="H114" s="220">
        <f>ГРБС!I69</f>
        <v>0</v>
      </c>
      <c r="I114" s="305">
        <f t="shared" si="32"/>
        <v>0</v>
      </c>
    </row>
    <row r="115" spans="1:9" ht="63" x14ac:dyDescent="0.2">
      <c r="A115" s="261">
        <f t="shared" si="48"/>
        <v>96</v>
      </c>
      <c r="B115" s="304" t="s">
        <v>147</v>
      </c>
      <c r="C115" s="102" t="s">
        <v>385</v>
      </c>
      <c r="D115" s="64"/>
      <c r="E115" s="150" t="s">
        <v>389</v>
      </c>
      <c r="F115" s="220">
        <f>F116</f>
        <v>2811.7</v>
      </c>
      <c r="G115" s="220">
        <f t="shared" ref="G115:H116" si="50">G116</f>
        <v>2811.7</v>
      </c>
      <c r="H115" s="220">
        <f t="shared" si="50"/>
        <v>316.2</v>
      </c>
      <c r="I115" s="305">
        <f t="shared" si="32"/>
        <v>11.245865490628445</v>
      </c>
    </row>
    <row r="116" spans="1:9" ht="47.25" x14ac:dyDescent="0.2">
      <c r="A116" s="261">
        <f t="shared" si="48"/>
        <v>97</v>
      </c>
      <c r="B116" s="304" t="s">
        <v>147</v>
      </c>
      <c r="C116" s="76" t="s">
        <v>358</v>
      </c>
      <c r="D116" s="64"/>
      <c r="E116" s="89" t="s">
        <v>398</v>
      </c>
      <c r="F116" s="220">
        <f>F117</f>
        <v>2811.7</v>
      </c>
      <c r="G116" s="220">
        <f t="shared" si="50"/>
        <v>2811.7</v>
      </c>
      <c r="H116" s="220">
        <f t="shared" si="50"/>
        <v>316.2</v>
      </c>
      <c r="I116" s="305">
        <f t="shared" si="32"/>
        <v>11.245865490628445</v>
      </c>
    </row>
    <row r="117" spans="1:9" ht="31.5" x14ac:dyDescent="0.2">
      <c r="A117" s="261">
        <f t="shared" si="48"/>
        <v>98</v>
      </c>
      <c r="B117" s="304" t="s">
        <v>147</v>
      </c>
      <c r="C117" s="76" t="s">
        <v>358</v>
      </c>
      <c r="D117" s="64" t="s">
        <v>198</v>
      </c>
      <c r="E117" s="151" t="s">
        <v>199</v>
      </c>
      <c r="F117" s="220">
        <f>ГРБС!G72</f>
        <v>2811.7</v>
      </c>
      <c r="G117" s="220">
        <f>ГРБС!H72</f>
        <v>2811.7</v>
      </c>
      <c r="H117" s="220">
        <f>ГРБС!I72</f>
        <v>316.2</v>
      </c>
      <c r="I117" s="305">
        <f t="shared" si="32"/>
        <v>11.245865490628445</v>
      </c>
    </row>
    <row r="118" spans="1:9" ht="63" x14ac:dyDescent="0.2">
      <c r="A118" s="261">
        <f t="shared" si="48"/>
        <v>99</v>
      </c>
      <c r="B118" s="304" t="s">
        <v>147</v>
      </c>
      <c r="C118" s="102" t="s">
        <v>386</v>
      </c>
      <c r="D118" s="120"/>
      <c r="E118" s="100" t="s">
        <v>246</v>
      </c>
      <c r="F118" s="220">
        <f>F119+F121</f>
        <v>394.4</v>
      </c>
      <c r="G118" s="220">
        <f t="shared" ref="G118:H118" si="51">G119+G121</f>
        <v>394.4</v>
      </c>
      <c r="H118" s="220">
        <f t="shared" si="51"/>
        <v>4.5</v>
      </c>
      <c r="I118" s="305">
        <f t="shared" si="32"/>
        <v>1.1409736308316429</v>
      </c>
    </row>
    <row r="119" spans="1:9" ht="15.75" x14ac:dyDescent="0.2">
      <c r="A119" s="261">
        <f t="shared" si="48"/>
        <v>100</v>
      </c>
      <c r="B119" s="304" t="s">
        <v>147</v>
      </c>
      <c r="C119" s="76" t="s">
        <v>359</v>
      </c>
      <c r="D119" s="64"/>
      <c r="E119" s="100" t="s">
        <v>240</v>
      </c>
      <c r="F119" s="220">
        <f>F120</f>
        <v>62.4</v>
      </c>
      <c r="G119" s="220">
        <f t="shared" ref="G119:H119" si="52">G120</f>
        <v>62.4</v>
      </c>
      <c r="H119" s="220">
        <f t="shared" si="52"/>
        <v>4.5</v>
      </c>
      <c r="I119" s="305">
        <f t="shared" si="32"/>
        <v>7.2115384615384626</v>
      </c>
    </row>
    <row r="120" spans="1:9" ht="31.5" x14ac:dyDescent="0.2">
      <c r="A120" s="261">
        <f t="shared" si="48"/>
        <v>101</v>
      </c>
      <c r="B120" s="304" t="s">
        <v>147</v>
      </c>
      <c r="C120" s="76" t="s">
        <v>359</v>
      </c>
      <c r="D120" s="64" t="s">
        <v>198</v>
      </c>
      <c r="E120" s="151" t="s">
        <v>199</v>
      </c>
      <c r="F120" s="220">
        <f>ГРБС!G75</f>
        <v>62.4</v>
      </c>
      <c r="G120" s="220">
        <f>ГРБС!H75</f>
        <v>62.4</v>
      </c>
      <c r="H120" s="220">
        <f>ГРБС!I75</f>
        <v>4.5</v>
      </c>
      <c r="I120" s="305">
        <f t="shared" si="32"/>
        <v>7.2115384615384626</v>
      </c>
    </row>
    <row r="121" spans="1:9" ht="78.75" x14ac:dyDescent="0.2">
      <c r="A121" s="261">
        <f t="shared" si="48"/>
        <v>102</v>
      </c>
      <c r="B121" s="304" t="s">
        <v>147</v>
      </c>
      <c r="C121" s="76" t="s">
        <v>528</v>
      </c>
      <c r="D121" s="64"/>
      <c r="E121" s="150" t="s">
        <v>241</v>
      </c>
      <c r="F121" s="220">
        <f>F122</f>
        <v>332</v>
      </c>
      <c r="G121" s="220">
        <f t="shared" ref="G121:H121" si="53">G122</f>
        <v>332</v>
      </c>
      <c r="H121" s="220">
        <f t="shared" si="53"/>
        <v>0</v>
      </c>
      <c r="I121" s="305">
        <f t="shared" si="32"/>
        <v>0</v>
      </c>
    </row>
    <row r="122" spans="1:9" ht="31.5" x14ac:dyDescent="0.2">
      <c r="A122" s="261">
        <f t="shared" si="48"/>
        <v>103</v>
      </c>
      <c r="B122" s="304" t="s">
        <v>147</v>
      </c>
      <c r="C122" s="76" t="s">
        <v>528</v>
      </c>
      <c r="D122" s="64" t="s">
        <v>198</v>
      </c>
      <c r="E122" s="151" t="s">
        <v>199</v>
      </c>
      <c r="F122" s="220">
        <f>ГРБС!G77</f>
        <v>332</v>
      </c>
      <c r="G122" s="220">
        <f>ГРБС!H77</f>
        <v>332</v>
      </c>
      <c r="H122" s="220">
        <f>ГРБС!I77</f>
        <v>0</v>
      </c>
      <c r="I122" s="305">
        <f t="shared" si="32"/>
        <v>0</v>
      </c>
    </row>
    <row r="123" spans="1:9" ht="15.75" x14ac:dyDescent="0.2">
      <c r="A123" s="261">
        <f t="shared" si="48"/>
        <v>104</v>
      </c>
      <c r="B123" s="309" t="s">
        <v>147</v>
      </c>
      <c r="C123" s="84" t="s">
        <v>668</v>
      </c>
      <c r="D123" s="64"/>
      <c r="E123" s="151" t="s">
        <v>194</v>
      </c>
      <c r="F123" s="220">
        <f>F124</f>
        <v>20</v>
      </c>
      <c r="G123" s="220">
        <f t="shared" ref="G123:H124" si="54">G124</f>
        <v>20</v>
      </c>
      <c r="H123" s="220">
        <f t="shared" si="54"/>
        <v>0</v>
      </c>
      <c r="I123" s="305">
        <f t="shared" si="32"/>
        <v>0</v>
      </c>
    </row>
    <row r="124" spans="1:9" ht="31.5" x14ac:dyDescent="0.2">
      <c r="A124" s="261">
        <f t="shared" si="48"/>
        <v>105</v>
      </c>
      <c r="B124" s="309" t="s">
        <v>147</v>
      </c>
      <c r="C124" s="84" t="s">
        <v>670</v>
      </c>
      <c r="D124" s="78"/>
      <c r="E124" s="152" t="s">
        <v>669</v>
      </c>
      <c r="F124" s="220">
        <f>F125</f>
        <v>20</v>
      </c>
      <c r="G124" s="220">
        <f t="shared" si="54"/>
        <v>20</v>
      </c>
      <c r="H124" s="220">
        <f t="shared" si="54"/>
        <v>0</v>
      </c>
      <c r="I124" s="305">
        <f t="shared" si="32"/>
        <v>0</v>
      </c>
    </row>
    <row r="125" spans="1:9" ht="32.25" thickBot="1" x14ac:dyDescent="0.25">
      <c r="A125" s="298">
        <f t="shared" si="48"/>
        <v>106</v>
      </c>
      <c r="B125" s="309" t="s">
        <v>147</v>
      </c>
      <c r="C125" s="157" t="s">
        <v>670</v>
      </c>
      <c r="D125" s="78" t="s">
        <v>198</v>
      </c>
      <c r="E125" s="152" t="s">
        <v>199</v>
      </c>
      <c r="F125" s="222">
        <f>ГРБС!G80</f>
        <v>20</v>
      </c>
      <c r="G125" s="222">
        <f>ГРБС!H80</f>
        <v>20</v>
      </c>
      <c r="H125" s="222">
        <f>ГРБС!I80</f>
        <v>0</v>
      </c>
      <c r="I125" s="307">
        <f t="shared" si="32"/>
        <v>0</v>
      </c>
    </row>
    <row r="126" spans="1:9" ht="32.25" thickBot="1" x14ac:dyDescent="0.25">
      <c r="A126" s="254">
        <f t="shared" si="48"/>
        <v>107</v>
      </c>
      <c r="B126" s="255" t="s">
        <v>305</v>
      </c>
      <c r="C126" s="61"/>
      <c r="D126" s="61"/>
      <c r="E126" s="269" t="s">
        <v>306</v>
      </c>
      <c r="F126" s="217">
        <f>F127+F140+F149</f>
        <v>14632.399999999998</v>
      </c>
      <c r="G126" s="217">
        <f t="shared" ref="G126:H126" si="55">G127+G140+G149</f>
        <v>14632.399999999998</v>
      </c>
      <c r="H126" s="217">
        <f t="shared" si="55"/>
        <v>1815.3</v>
      </c>
      <c r="I126" s="256">
        <f t="shared" si="32"/>
        <v>12.406030452967389</v>
      </c>
    </row>
    <row r="127" spans="1:9" ht="43.5" customHeight="1" thickBot="1" x14ac:dyDescent="0.25">
      <c r="A127" s="254">
        <f t="shared" si="48"/>
        <v>108</v>
      </c>
      <c r="B127" s="257" t="s">
        <v>282</v>
      </c>
      <c r="C127" s="62"/>
      <c r="D127" s="62"/>
      <c r="E127" s="198" t="s">
        <v>536</v>
      </c>
      <c r="F127" s="218">
        <f>F128</f>
        <v>10832.599999999999</v>
      </c>
      <c r="G127" s="218">
        <f t="shared" ref="G127:H127" si="56">G128</f>
        <v>10832.599999999999</v>
      </c>
      <c r="H127" s="218">
        <f t="shared" si="56"/>
        <v>1781.1</v>
      </c>
      <c r="I127" s="258">
        <f t="shared" si="32"/>
        <v>16.44203607628824</v>
      </c>
    </row>
    <row r="128" spans="1:9" ht="47.25" x14ac:dyDescent="0.2">
      <c r="A128" s="295">
        <f t="shared" si="48"/>
        <v>109</v>
      </c>
      <c r="B128" s="302" t="s">
        <v>282</v>
      </c>
      <c r="C128" s="75" t="s">
        <v>403</v>
      </c>
      <c r="D128" s="63"/>
      <c r="E128" s="199" t="s">
        <v>611</v>
      </c>
      <c r="F128" s="219">
        <f>F129+F136</f>
        <v>10832.599999999999</v>
      </c>
      <c r="G128" s="219">
        <f t="shared" ref="G128:H128" si="57">G129+G136</f>
        <v>10832.599999999999</v>
      </c>
      <c r="H128" s="219">
        <f t="shared" si="57"/>
        <v>1781.1</v>
      </c>
      <c r="I128" s="303">
        <f t="shared" si="32"/>
        <v>16.44203607628824</v>
      </c>
    </row>
    <row r="129" spans="1:9" ht="63" x14ac:dyDescent="0.2">
      <c r="A129" s="261">
        <f t="shared" si="48"/>
        <v>110</v>
      </c>
      <c r="B129" s="302" t="s">
        <v>282</v>
      </c>
      <c r="C129" s="75" t="s">
        <v>408</v>
      </c>
      <c r="D129" s="63"/>
      <c r="E129" s="199" t="s">
        <v>614</v>
      </c>
      <c r="F129" s="220">
        <f>F130+F132+F134</f>
        <v>706.4</v>
      </c>
      <c r="G129" s="220">
        <f t="shared" ref="G129:H129" si="58">G130+G132+G134</f>
        <v>706.4</v>
      </c>
      <c r="H129" s="220">
        <f t="shared" si="58"/>
        <v>2.2999999999999998</v>
      </c>
      <c r="I129" s="305">
        <f t="shared" si="32"/>
        <v>0.32559456398640996</v>
      </c>
    </row>
    <row r="130" spans="1:9" ht="47.25" x14ac:dyDescent="0.2">
      <c r="A130" s="261">
        <f t="shared" si="48"/>
        <v>111</v>
      </c>
      <c r="B130" s="304" t="s">
        <v>282</v>
      </c>
      <c r="C130" s="75" t="s">
        <v>409</v>
      </c>
      <c r="D130" s="64"/>
      <c r="E130" s="151" t="s">
        <v>247</v>
      </c>
      <c r="F130" s="220">
        <f>F131</f>
        <v>292.39999999999998</v>
      </c>
      <c r="G130" s="220">
        <f t="shared" ref="G130:H130" si="59">G131</f>
        <v>292.39999999999998</v>
      </c>
      <c r="H130" s="220">
        <f t="shared" si="59"/>
        <v>2.2999999999999998</v>
      </c>
      <c r="I130" s="305">
        <f t="shared" si="32"/>
        <v>0.78659370725034194</v>
      </c>
    </row>
    <row r="131" spans="1:9" ht="31.5" x14ac:dyDescent="0.2">
      <c r="A131" s="261">
        <f t="shared" si="48"/>
        <v>112</v>
      </c>
      <c r="B131" s="304" t="s">
        <v>282</v>
      </c>
      <c r="C131" s="75" t="s">
        <v>409</v>
      </c>
      <c r="D131" s="64" t="s">
        <v>198</v>
      </c>
      <c r="E131" s="151" t="s">
        <v>199</v>
      </c>
      <c r="F131" s="220">
        <f>ГРБС!G86</f>
        <v>292.39999999999998</v>
      </c>
      <c r="G131" s="220">
        <f>ГРБС!H86</f>
        <v>292.39999999999998</v>
      </c>
      <c r="H131" s="220">
        <f>ГРБС!I86</f>
        <v>2.2999999999999998</v>
      </c>
      <c r="I131" s="305">
        <f t="shared" si="32"/>
        <v>0.78659370725034194</v>
      </c>
    </row>
    <row r="132" spans="1:9" ht="15.75" x14ac:dyDescent="0.2">
      <c r="A132" s="261">
        <f t="shared" si="48"/>
        <v>113</v>
      </c>
      <c r="B132" s="304" t="s">
        <v>282</v>
      </c>
      <c r="C132" s="75" t="s">
        <v>410</v>
      </c>
      <c r="D132" s="64"/>
      <c r="E132" s="151" t="s">
        <v>248</v>
      </c>
      <c r="F132" s="220">
        <f>F133</f>
        <v>17</v>
      </c>
      <c r="G132" s="220">
        <f t="shared" ref="G132:H132" si="60">G133</f>
        <v>17</v>
      </c>
      <c r="H132" s="220">
        <f t="shared" si="60"/>
        <v>0</v>
      </c>
      <c r="I132" s="305">
        <f t="shared" si="32"/>
        <v>0</v>
      </c>
    </row>
    <row r="133" spans="1:9" ht="31.5" x14ac:dyDescent="0.2">
      <c r="A133" s="261">
        <f t="shared" si="48"/>
        <v>114</v>
      </c>
      <c r="B133" s="304" t="s">
        <v>282</v>
      </c>
      <c r="C133" s="75" t="s">
        <v>410</v>
      </c>
      <c r="D133" s="64" t="s">
        <v>198</v>
      </c>
      <c r="E133" s="151" t="s">
        <v>199</v>
      </c>
      <c r="F133" s="220">
        <f>ГРБС!G88</f>
        <v>17</v>
      </c>
      <c r="G133" s="220">
        <f>ГРБС!H88</f>
        <v>17</v>
      </c>
      <c r="H133" s="220">
        <f>ГРБС!I88</f>
        <v>0</v>
      </c>
      <c r="I133" s="305">
        <f t="shared" si="32"/>
        <v>0</v>
      </c>
    </row>
    <row r="134" spans="1:9" ht="47.25" x14ac:dyDescent="0.2">
      <c r="A134" s="261">
        <f t="shared" si="48"/>
        <v>115</v>
      </c>
      <c r="B134" s="304" t="s">
        <v>282</v>
      </c>
      <c r="C134" s="76" t="s">
        <v>86</v>
      </c>
      <c r="D134" s="64"/>
      <c r="E134" s="89" t="s">
        <v>85</v>
      </c>
      <c r="F134" s="220">
        <f>F135</f>
        <v>397</v>
      </c>
      <c r="G134" s="220">
        <f t="shared" ref="G134:H134" si="61">G135</f>
        <v>397</v>
      </c>
      <c r="H134" s="220">
        <f t="shared" si="61"/>
        <v>0</v>
      </c>
      <c r="I134" s="305">
        <f t="shared" si="32"/>
        <v>0</v>
      </c>
    </row>
    <row r="135" spans="1:9" ht="31.5" x14ac:dyDescent="0.2">
      <c r="A135" s="261">
        <f t="shared" si="48"/>
        <v>116</v>
      </c>
      <c r="B135" s="304" t="s">
        <v>282</v>
      </c>
      <c r="C135" s="76" t="s">
        <v>86</v>
      </c>
      <c r="D135" s="64" t="s">
        <v>198</v>
      </c>
      <c r="E135" s="151" t="s">
        <v>199</v>
      </c>
      <c r="F135" s="220">
        <f>ГРБС!G90</f>
        <v>397</v>
      </c>
      <c r="G135" s="220">
        <f>ГРБС!H90</f>
        <v>397</v>
      </c>
      <c r="H135" s="220">
        <f>ГРБС!I90</f>
        <v>0</v>
      </c>
      <c r="I135" s="305">
        <f t="shared" si="32"/>
        <v>0</v>
      </c>
    </row>
    <row r="136" spans="1:9" ht="47.25" x14ac:dyDescent="0.2">
      <c r="A136" s="261">
        <f t="shared" si="48"/>
        <v>117</v>
      </c>
      <c r="B136" s="308" t="s">
        <v>282</v>
      </c>
      <c r="C136" s="75" t="s">
        <v>411</v>
      </c>
      <c r="D136" s="69"/>
      <c r="E136" s="199" t="s">
        <v>613</v>
      </c>
      <c r="F136" s="220">
        <f>F137</f>
        <v>10126.199999999999</v>
      </c>
      <c r="G136" s="220">
        <f t="shared" ref="G136:H136" si="62">G137</f>
        <v>10126.199999999999</v>
      </c>
      <c r="H136" s="220">
        <f t="shared" si="62"/>
        <v>1778.8</v>
      </c>
      <c r="I136" s="305">
        <f t="shared" si="32"/>
        <v>17.566313128320594</v>
      </c>
    </row>
    <row r="137" spans="1:9" ht="47.25" x14ac:dyDescent="0.2">
      <c r="A137" s="261">
        <f t="shared" si="48"/>
        <v>118</v>
      </c>
      <c r="B137" s="306" t="s">
        <v>282</v>
      </c>
      <c r="C137" s="75" t="s">
        <v>412</v>
      </c>
      <c r="D137" s="64"/>
      <c r="E137" s="152" t="s">
        <v>612</v>
      </c>
      <c r="F137" s="220">
        <f>F138+F139</f>
        <v>10126.199999999999</v>
      </c>
      <c r="G137" s="220">
        <f t="shared" ref="G137:H137" si="63">G138+G139</f>
        <v>10126.199999999999</v>
      </c>
      <c r="H137" s="220">
        <f t="shared" si="63"/>
        <v>1778.8</v>
      </c>
      <c r="I137" s="305">
        <f t="shared" si="32"/>
        <v>17.566313128320594</v>
      </c>
    </row>
    <row r="138" spans="1:9" ht="15.75" x14ac:dyDescent="0.2">
      <c r="A138" s="261">
        <f t="shared" si="48"/>
        <v>119</v>
      </c>
      <c r="B138" s="306" t="s">
        <v>282</v>
      </c>
      <c r="C138" s="75" t="s">
        <v>412</v>
      </c>
      <c r="D138" s="64" t="s">
        <v>243</v>
      </c>
      <c r="E138" s="151" t="s">
        <v>253</v>
      </c>
      <c r="F138" s="220">
        <f>ГРБС!G93</f>
        <v>8737.4</v>
      </c>
      <c r="G138" s="220">
        <f>ГРБС!H93</f>
        <v>8737.4</v>
      </c>
      <c r="H138" s="220">
        <f>ГРБС!I93</f>
        <v>1663.7</v>
      </c>
      <c r="I138" s="305">
        <f t="shared" si="32"/>
        <v>19.041133517980178</v>
      </c>
    </row>
    <row r="139" spans="1:9" ht="32.25" thickBot="1" x14ac:dyDescent="0.25">
      <c r="A139" s="298">
        <f t="shared" si="48"/>
        <v>120</v>
      </c>
      <c r="B139" s="306" t="s">
        <v>282</v>
      </c>
      <c r="C139" s="94" t="s">
        <v>412</v>
      </c>
      <c r="D139" s="78" t="s">
        <v>198</v>
      </c>
      <c r="E139" s="152" t="s">
        <v>199</v>
      </c>
      <c r="F139" s="221">
        <f>ГРБС!G94</f>
        <v>1388.8</v>
      </c>
      <c r="G139" s="221">
        <f>ГРБС!H94</f>
        <v>1388.8</v>
      </c>
      <c r="H139" s="221">
        <f>ГРБС!I94</f>
        <v>115.1</v>
      </c>
      <c r="I139" s="307">
        <f t="shared" si="32"/>
        <v>8.2877304147465445</v>
      </c>
    </row>
    <row r="140" spans="1:9" ht="16.5" thickBot="1" x14ac:dyDescent="0.25">
      <c r="A140" s="254">
        <f t="shared" si="48"/>
        <v>121</v>
      </c>
      <c r="B140" s="257" t="s">
        <v>283</v>
      </c>
      <c r="C140" s="62"/>
      <c r="D140" s="62"/>
      <c r="E140" s="149" t="s">
        <v>525</v>
      </c>
      <c r="F140" s="218">
        <f>F141</f>
        <v>1139</v>
      </c>
      <c r="G140" s="218">
        <f t="shared" ref="G140:H141" si="64">G141</f>
        <v>1139</v>
      </c>
      <c r="H140" s="218">
        <f t="shared" si="64"/>
        <v>0</v>
      </c>
      <c r="I140" s="258">
        <f t="shared" si="32"/>
        <v>0</v>
      </c>
    </row>
    <row r="141" spans="1:9" ht="47.25" x14ac:dyDescent="0.2">
      <c r="A141" s="295">
        <f t="shared" si="48"/>
        <v>122</v>
      </c>
      <c r="B141" s="302" t="s">
        <v>283</v>
      </c>
      <c r="C141" s="75" t="s">
        <v>403</v>
      </c>
      <c r="D141" s="63"/>
      <c r="E141" s="199" t="s">
        <v>611</v>
      </c>
      <c r="F141" s="219">
        <f>F142</f>
        <v>1139</v>
      </c>
      <c r="G141" s="219">
        <f t="shared" si="64"/>
        <v>1139</v>
      </c>
      <c r="H141" s="219">
        <f t="shared" si="64"/>
        <v>0</v>
      </c>
      <c r="I141" s="303">
        <f t="shared" si="32"/>
        <v>0</v>
      </c>
    </row>
    <row r="142" spans="1:9" ht="47.25" x14ac:dyDescent="0.2">
      <c r="A142" s="261">
        <f t="shared" si="48"/>
        <v>123</v>
      </c>
      <c r="B142" s="302" t="s">
        <v>283</v>
      </c>
      <c r="C142" s="76" t="s">
        <v>413</v>
      </c>
      <c r="D142" s="63"/>
      <c r="E142" s="165" t="s">
        <v>648</v>
      </c>
      <c r="F142" s="219">
        <f>F143+F145+F147</f>
        <v>1139</v>
      </c>
      <c r="G142" s="219">
        <f t="shared" ref="G142:H142" si="65">G143+G145+G147</f>
        <v>1139</v>
      </c>
      <c r="H142" s="219">
        <f t="shared" si="65"/>
        <v>0</v>
      </c>
      <c r="I142" s="305">
        <f t="shared" si="32"/>
        <v>0</v>
      </c>
    </row>
    <row r="143" spans="1:9" ht="31.5" x14ac:dyDescent="0.2">
      <c r="A143" s="261">
        <f t="shared" si="48"/>
        <v>124</v>
      </c>
      <c r="B143" s="302" t="s">
        <v>283</v>
      </c>
      <c r="C143" s="75" t="s">
        <v>414</v>
      </c>
      <c r="D143" s="63"/>
      <c r="E143" s="199" t="s">
        <v>250</v>
      </c>
      <c r="F143" s="219">
        <f>F144</f>
        <v>608</v>
      </c>
      <c r="G143" s="219">
        <f t="shared" ref="G143:H143" si="66">G144</f>
        <v>608</v>
      </c>
      <c r="H143" s="219">
        <f t="shared" si="66"/>
        <v>0</v>
      </c>
      <c r="I143" s="305">
        <f t="shared" si="32"/>
        <v>0</v>
      </c>
    </row>
    <row r="144" spans="1:9" ht="31.5" x14ac:dyDescent="0.2">
      <c r="A144" s="261">
        <f t="shared" si="48"/>
        <v>125</v>
      </c>
      <c r="B144" s="304" t="s">
        <v>283</v>
      </c>
      <c r="C144" s="75" t="s">
        <v>414</v>
      </c>
      <c r="D144" s="64" t="s">
        <v>198</v>
      </c>
      <c r="E144" s="165" t="s">
        <v>199</v>
      </c>
      <c r="F144" s="219">
        <f>ГРБС!G99</f>
        <v>608</v>
      </c>
      <c r="G144" s="219">
        <f>ГРБС!H99</f>
        <v>608</v>
      </c>
      <c r="H144" s="219">
        <f>ГРБС!I99</f>
        <v>0</v>
      </c>
      <c r="I144" s="305">
        <f t="shared" si="32"/>
        <v>0</v>
      </c>
    </row>
    <row r="145" spans="1:9" ht="31.5" x14ac:dyDescent="0.2">
      <c r="A145" s="261">
        <f t="shared" si="48"/>
        <v>126</v>
      </c>
      <c r="B145" s="304" t="s">
        <v>283</v>
      </c>
      <c r="C145" s="75" t="s">
        <v>415</v>
      </c>
      <c r="D145" s="77"/>
      <c r="E145" s="151" t="s">
        <v>251</v>
      </c>
      <c r="F145" s="219">
        <f>F146</f>
        <v>381</v>
      </c>
      <c r="G145" s="219">
        <f t="shared" ref="G145:H145" si="67">G146</f>
        <v>381</v>
      </c>
      <c r="H145" s="219">
        <f t="shared" si="67"/>
        <v>0</v>
      </c>
      <c r="I145" s="305">
        <f t="shared" si="32"/>
        <v>0</v>
      </c>
    </row>
    <row r="146" spans="1:9" ht="31.5" x14ac:dyDescent="0.2">
      <c r="A146" s="261">
        <f t="shared" si="48"/>
        <v>127</v>
      </c>
      <c r="B146" s="304" t="s">
        <v>283</v>
      </c>
      <c r="C146" s="75" t="s">
        <v>415</v>
      </c>
      <c r="D146" s="64" t="s">
        <v>198</v>
      </c>
      <c r="E146" s="151" t="s">
        <v>199</v>
      </c>
      <c r="F146" s="219">
        <f>ГРБС!G101</f>
        <v>381</v>
      </c>
      <c r="G146" s="219">
        <f>ГРБС!H101</f>
        <v>381</v>
      </c>
      <c r="H146" s="219">
        <f>ГРБС!I101</f>
        <v>0</v>
      </c>
      <c r="I146" s="305">
        <f t="shared" si="32"/>
        <v>0</v>
      </c>
    </row>
    <row r="147" spans="1:9" ht="78.75" x14ac:dyDescent="0.2">
      <c r="A147" s="261">
        <f t="shared" si="48"/>
        <v>128</v>
      </c>
      <c r="B147" s="304" t="s">
        <v>283</v>
      </c>
      <c r="C147" s="75" t="s">
        <v>416</v>
      </c>
      <c r="D147" s="77"/>
      <c r="E147" s="151" t="s">
        <v>46</v>
      </c>
      <c r="F147" s="219">
        <f>F148</f>
        <v>150</v>
      </c>
      <c r="G147" s="219">
        <f t="shared" ref="G147:H147" si="68">G148</f>
        <v>150</v>
      </c>
      <c r="H147" s="219">
        <f t="shared" si="68"/>
        <v>0</v>
      </c>
      <c r="I147" s="305">
        <f t="shared" si="32"/>
        <v>0</v>
      </c>
    </row>
    <row r="148" spans="1:9" ht="32.25" thickBot="1" x14ac:dyDescent="0.25">
      <c r="A148" s="298">
        <f t="shared" si="48"/>
        <v>129</v>
      </c>
      <c r="B148" s="306" t="s">
        <v>283</v>
      </c>
      <c r="C148" s="94" t="s">
        <v>416</v>
      </c>
      <c r="D148" s="78" t="s">
        <v>198</v>
      </c>
      <c r="E148" s="152" t="s">
        <v>199</v>
      </c>
      <c r="F148" s="221">
        <f>ГРБС!G103</f>
        <v>150</v>
      </c>
      <c r="G148" s="221">
        <f>ГРБС!H103</f>
        <v>150</v>
      </c>
      <c r="H148" s="221">
        <f>ГРБС!I103</f>
        <v>0</v>
      </c>
      <c r="I148" s="307">
        <f t="shared" si="32"/>
        <v>0</v>
      </c>
    </row>
    <row r="149" spans="1:9" ht="48" thickBot="1" x14ac:dyDescent="0.25">
      <c r="A149" s="254">
        <f t="shared" si="48"/>
        <v>130</v>
      </c>
      <c r="B149" s="257" t="s">
        <v>142</v>
      </c>
      <c r="C149" s="62"/>
      <c r="D149" s="62"/>
      <c r="E149" s="149" t="s">
        <v>143</v>
      </c>
      <c r="F149" s="218">
        <f>F150</f>
        <v>2660.7999999999997</v>
      </c>
      <c r="G149" s="218">
        <f t="shared" ref="G149:H149" si="69">G150</f>
        <v>2660.7999999999997</v>
      </c>
      <c r="H149" s="218">
        <f t="shared" si="69"/>
        <v>34.200000000000003</v>
      </c>
      <c r="I149" s="258">
        <f t="shared" ref="I149:I212" si="70">H149/G149*100</f>
        <v>1.28532772098617</v>
      </c>
    </row>
    <row r="150" spans="1:9" ht="47.25" x14ac:dyDescent="0.2">
      <c r="A150" s="295">
        <f t="shared" si="48"/>
        <v>131</v>
      </c>
      <c r="B150" s="302" t="s">
        <v>142</v>
      </c>
      <c r="C150" s="75" t="s">
        <v>88</v>
      </c>
      <c r="D150" s="63"/>
      <c r="E150" s="200" t="s">
        <v>87</v>
      </c>
      <c r="F150" s="219">
        <f>F151+F153+F155+F157+F159</f>
        <v>2660.7999999999997</v>
      </c>
      <c r="G150" s="219">
        <f t="shared" ref="G150:H150" si="71">G151+G153+G155+G157+G159</f>
        <v>2660.7999999999997</v>
      </c>
      <c r="H150" s="219">
        <f t="shared" si="71"/>
        <v>34.200000000000003</v>
      </c>
      <c r="I150" s="303">
        <f t="shared" si="70"/>
        <v>1.28532772098617</v>
      </c>
    </row>
    <row r="151" spans="1:9" ht="31.5" x14ac:dyDescent="0.2">
      <c r="A151" s="261">
        <f t="shared" si="48"/>
        <v>132</v>
      </c>
      <c r="B151" s="304" t="s">
        <v>142</v>
      </c>
      <c r="C151" s="75" t="s">
        <v>90</v>
      </c>
      <c r="D151" s="77"/>
      <c r="E151" s="150" t="s">
        <v>89</v>
      </c>
      <c r="F151" s="219">
        <f>F152</f>
        <v>104</v>
      </c>
      <c r="G151" s="219">
        <f t="shared" ref="G151:H151" si="72">G152</f>
        <v>104</v>
      </c>
      <c r="H151" s="219">
        <f t="shared" si="72"/>
        <v>30</v>
      </c>
      <c r="I151" s="305">
        <f t="shared" si="70"/>
        <v>28.846153846153843</v>
      </c>
    </row>
    <row r="152" spans="1:9" ht="31.5" x14ac:dyDescent="0.2">
      <c r="A152" s="261">
        <f t="shared" ref="A152:A221" si="73">A151+1</f>
        <v>133</v>
      </c>
      <c r="B152" s="304" t="s">
        <v>142</v>
      </c>
      <c r="C152" s="75" t="s">
        <v>90</v>
      </c>
      <c r="D152" s="64" t="s">
        <v>198</v>
      </c>
      <c r="E152" s="165" t="s">
        <v>199</v>
      </c>
      <c r="F152" s="219">
        <f>ГРБС!G107</f>
        <v>104</v>
      </c>
      <c r="G152" s="219">
        <f>ГРБС!H107</f>
        <v>104</v>
      </c>
      <c r="H152" s="219">
        <f>ГРБС!I107</f>
        <v>30</v>
      </c>
      <c r="I152" s="305">
        <f t="shared" si="70"/>
        <v>28.846153846153843</v>
      </c>
    </row>
    <row r="153" spans="1:9" ht="31.5" x14ac:dyDescent="0.2">
      <c r="A153" s="261">
        <f t="shared" si="73"/>
        <v>134</v>
      </c>
      <c r="B153" s="304" t="s">
        <v>142</v>
      </c>
      <c r="C153" s="75" t="s">
        <v>91</v>
      </c>
      <c r="D153" s="77"/>
      <c r="E153" s="89" t="s">
        <v>252</v>
      </c>
      <c r="F153" s="219">
        <f>F154</f>
        <v>211.1</v>
      </c>
      <c r="G153" s="219">
        <f t="shared" ref="G153:H153" si="74">G154</f>
        <v>211.1</v>
      </c>
      <c r="H153" s="219">
        <f t="shared" si="74"/>
        <v>0</v>
      </c>
      <c r="I153" s="305">
        <f t="shared" si="70"/>
        <v>0</v>
      </c>
    </row>
    <row r="154" spans="1:9" ht="31.5" x14ac:dyDescent="0.2">
      <c r="A154" s="261">
        <f t="shared" si="73"/>
        <v>135</v>
      </c>
      <c r="B154" s="304" t="s">
        <v>142</v>
      </c>
      <c r="C154" s="75" t="s">
        <v>91</v>
      </c>
      <c r="D154" s="64" t="s">
        <v>198</v>
      </c>
      <c r="E154" s="165" t="s">
        <v>199</v>
      </c>
      <c r="F154" s="219">
        <f>ГРБС!G109</f>
        <v>211.1</v>
      </c>
      <c r="G154" s="219">
        <f>ГРБС!H109</f>
        <v>211.1</v>
      </c>
      <c r="H154" s="219">
        <f>ГРБС!I109</f>
        <v>0</v>
      </c>
      <c r="I154" s="305">
        <f t="shared" si="70"/>
        <v>0</v>
      </c>
    </row>
    <row r="155" spans="1:9" ht="31.5" x14ac:dyDescent="0.2">
      <c r="A155" s="261">
        <f t="shared" si="73"/>
        <v>136</v>
      </c>
      <c r="B155" s="304" t="s">
        <v>142</v>
      </c>
      <c r="C155" s="75" t="s">
        <v>93</v>
      </c>
      <c r="D155" s="77"/>
      <c r="E155" s="89" t="s">
        <v>92</v>
      </c>
      <c r="F155" s="219">
        <f>F156</f>
        <v>2209.6999999999998</v>
      </c>
      <c r="G155" s="219">
        <f t="shared" ref="G155:H155" si="75">G156</f>
        <v>2209.6999999999998</v>
      </c>
      <c r="H155" s="219">
        <f t="shared" si="75"/>
        <v>0</v>
      </c>
      <c r="I155" s="305">
        <f t="shared" si="70"/>
        <v>0</v>
      </c>
    </row>
    <row r="156" spans="1:9" ht="31.5" x14ac:dyDescent="0.2">
      <c r="A156" s="261">
        <f t="shared" si="73"/>
        <v>137</v>
      </c>
      <c r="B156" s="304" t="s">
        <v>142</v>
      </c>
      <c r="C156" s="75" t="s">
        <v>93</v>
      </c>
      <c r="D156" s="64" t="s">
        <v>198</v>
      </c>
      <c r="E156" s="165" t="s">
        <v>199</v>
      </c>
      <c r="F156" s="219">
        <f>ГРБС!G111</f>
        <v>2209.6999999999998</v>
      </c>
      <c r="G156" s="219">
        <f>ГРБС!H111</f>
        <v>2209.6999999999998</v>
      </c>
      <c r="H156" s="219">
        <f>ГРБС!I111</f>
        <v>0</v>
      </c>
      <c r="I156" s="305">
        <f t="shared" si="70"/>
        <v>0</v>
      </c>
    </row>
    <row r="157" spans="1:9" ht="15.75" x14ac:dyDescent="0.2">
      <c r="A157" s="261">
        <f t="shared" si="73"/>
        <v>138</v>
      </c>
      <c r="B157" s="304" t="s">
        <v>142</v>
      </c>
      <c r="C157" s="76" t="s">
        <v>95</v>
      </c>
      <c r="D157" s="77"/>
      <c r="E157" s="150" t="s">
        <v>94</v>
      </c>
      <c r="F157" s="220">
        <f>F158</f>
        <v>52</v>
      </c>
      <c r="G157" s="220">
        <f t="shared" ref="G157:H157" si="76">G158</f>
        <v>52</v>
      </c>
      <c r="H157" s="220">
        <f t="shared" si="76"/>
        <v>4.2</v>
      </c>
      <c r="I157" s="305">
        <f t="shared" si="70"/>
        <v>8.0769230769230766</v>
      </c>
    </row>
    <row r="158" spans="1:9" ht="31.5" x14ac:dyDescent="0.2">
      <c r="A158" s="261">
        <f t="shared" si="73"/>
        <v>139</v>
      </c>
      <c r="B158" s="304" t="s">
        <v>142</v>
      </c>
      <c r="C158" s="75" t="s">
        <v>95</v>
      </c>
      <c r="D158" s="64" t="s">
        <v>198</v>
      </c>
      <c r="E158" s="165" t="s">
        <v>199</v>
      </c>
      <c r="F158" s="219">
        <f>ГРБС!G113</f>
        <v>52</v>
      </c>
      <c r="G158" s="219">
        <f>ГРБС!H113</f>
        <v>52</v>
      </c>
      <c r="H158" s="219">
        <f>ГРБС!I113</f>
        <v>4.2</v>
      </c>
      <c r="I158" s="305">
        <f t="shared" si="70"/>
        <v>8.0769230769230766</v>
      </c>
    </row>
    <row r="159" spans="1:9" ht="47.25" x14ac:dyDescent="0.2">
      <c r="A159" s="261">
        <f t="shared" si="73"/>
        <v>140</v>
      </c>
      <c r="B159" s="304" t="s">
        <v>142</v>
      </c>
      <c r="C159" s="75" t="s">
        <v>97</v>
      </c>
      <c r="D159" s="64"/>
      <c r="E159" s="165" t="s">
        <v>96</v>
      </c>
      <c r="F159" s="220">
        <f>F160</f>
        <v>84</v>
      </c>
      <c r="G159" s="220">
        <f t="shared" ref="G159:H159" si="77">G160</f>
        <v>84</v>
      </c>
      <c r="H159" s="220">
        <f t="shared" si="77"/>
        <v>0</v>
      </c>
      <c r="I159" s="305">
        <f t="shared" si="70"/>
        <v>0</v>
      </c>
    </row>
    <row r="160" spans="1:9" ht="32.25" thickBot="1" x14ac:dyDescent="0.25">
      <c r="A160" s="298">
        <f t="shared" si="73"/>
        <v>141</v>
      </c>
      <c r="B160" s="306" t="s">
        <v>142</v>
      </c>
      <c r="C160" s="94" t="s">
        <v>97</v>
      </c>
      <c r="D160" s="78" t="s">
        <v>198</v>
      </c>
      <c r="E160" s="176" t="s">
        <v>199</v>
      </c>
      <c r="F160" s="221">
        <f>ГРБС!G115</f>
        <v>84</v>
      </c>
      <c r="G160" s="221">
        <f>ГРБС!H115</f>
        <v>84</v>
      </c>
      <c r="H160" s="221">
        <f>ГРБС!I115</f>
        <v>0</v>
      </c>
      <c r="I160" s="307">
        <f t="shared" si="70"/>
        <v>0</v>
      </c>
    </row>
    <row r="161" spans="1:9" ht="16.5" thickBot="1" x14ac:dyDescent="0.25">
      <c r="A161" s="254">
        <f t="shared" si="73"/>
        <v>142</v>
      </c>
      <c r="B161" s="255" t="s">
        <v>307</v>
      </c>
      <c r="C161" s="93"/>
      <c r="D161" s="93"/>
      <c r="E161" s="269" t="s">
        <v>308</v>
      </c>
      <c r="F161" s="217">
        <f>F162+F167+F180+F185+F202+F210</f>
        <v>74089.800000000017</v>
      </c>
      <c r="G161" s="217">
        <f t="shared" ref="G161:H161" si="78">G162+G167+G180+G185+G202+G210</f>
        <v>74089.800000000017</v>
      </c>
      <c r="H161" s="217">
        <f t="shared" si="78"/>
        <v>5156.0999999999995</v>
      </c>
      <c r="I161" s="256">
        <f t="shared" si="70"/>
        <v>6.9592575496222127</v>
      </c>
    </row>
    <row r="162" spans="1:9" ht="16.5" thickBot="1" x14ac:dyDescent="0.25">
      <c r="A162" s="254">
        <f t="shared" si="73"/>
        <v>143</v>
      </c>
      <c r="B162" s="257" t="s">
        <v>418</v>
      </c>
      <c r="C162" s="93"/>
      <c r="D162" s="93"/>
      <c r="E162" s="149" t="s">
        <v>417</v>
      </c>
      <c r="F162" s="218">
        <f>F163</f>
        <v>1058.5</v>
      </c>
      <c r="G162" s="218">
        <f t="shared" ref="G162:H165" si="79">G163</f>
        <v>1058.5</v>
      </c>
      <c r="H162" s="218">
        <f t="shared" si="79"/>
        <v>115.3</v>
      </c>
      <c r="I162" s="258">
        <f t="shared" si="70"/>
        <v>10.892772791686349</v>
      </c>
    </row>
    <row r="163" spans="1:9" ht="47.25" x14ac:dyDescent="0.2">
      <c r="A163" s="295">
        <f t="shared" si="73"/>
        <v>144</v>
      </c>
      <c r="B163" s="308" t="s">
        <v>418</v>
      </c>
      <c r="C163" s="75" t="s">
        <v>396</v>
      </c>
      <c r="D163" s="63"/>
      <c r="E163" s="153" t="s">
        <v>333</v>
      </c>
      <c r="F163" s="219">
        <f>F164</f>
        <v>1058.5</v>
      </c>
      <c r="G163" s="219">
        <f t="shared" si="79"/>
        <v>1058.5</v>
      </c>
      <c r="H163" s="219">
        <f t="shared" si="79"/>
        <v>115.3</v>
      </c>
      <c r="I163" s="303">
        <f t="shared" si="70"/>
        <v>10.892772791686349</v>
      </c>
    </row>
    <row r="164" spans="1:9" ht="63" x14ac:dyDescent="0.2">
      <c r="A164" s="261">
        <f t="shared" si="73"/>
        <v>145</v>
      </c>
      <c r="B164" s="304" t="s">
        <v>418</v>
      </c>
      <c r="C164" s="75" t="s">
        <v>217</v>
      </c>
      <c r="D164" s="63"/>
      <c r="E164" s="177" t="s">
        <v>339</v>
      </c>
      <c r="F164" s="222">
        <f>F165</f>
        <v>1058.5</v>
      </c>
      <c r="G164" s="222">
        <f t="shared" si="79"/>
        <v>1058.5</v>
      </c>
      <c r="H164" s="222">
        <f t="shared" si="79"/>
        <v>115.3</v>
      </c>
      <c r="I164" s="305">
        <f t="shared" si="70"/>
        <v>10.892772791686349</v>
      </c>
    </row>
    <row r="165" spans="1:9" ht="63" x14ac:dyDescent="0.2">
      <c r="A165" s="261">
        <f t="shared" si="73"/>
        <v>146</v>
      </c>
      <c r="B165" s="304" t="s">
        <v>418</v>
      </c>
      <c r="C165" s="84" t="s">
        <v>476</v>
      </c>
      <c r="D165" s="64"/>
      <c r="E165" s="150" t="s">
        <v>475</v>
      </c>
      <c r="F165" s="221">
        <f>F166</f>
        <v>1058.5</v>
      </c>
      <c r="G165" s="221">
        <f t="shared" si="79"/>
        <v>1058.5</v>
      </c>
      <c r="H165" s="221">
        <f t="shared" si="79"/>
        <v>115.3</v>
      </c>
      <c r="I165" s="305">
        <f t="shared" si="70"/>
        <v>10.892772791686349</v>
      </c>
    </row>
    <row r="166" spans="1:9" ht="32.25" thickBot="1" x14ac:dyDescent="0.25">
      <c r="A166" s="298">
        <f t="shared" si="73"/>
        <v>147</v>
      </c>
      <c r="B166" s="306" t="s">
        <v>418</v>
      </c>
      <c r="C166" s="74" t="s">
        <v>476</v>
      </c>
      <c r="D166" s="78" t="s">
        <v>198</v>
      </c>
      <c r="E166" s="152" t="s">
        <v>199</v>
      </c>
      <c r="F166" s="221">
        <f>ГРБС!G121</f>
        <v>1058.5</v>
      </c>
      <c r="G166" s="221">
        <f>ГРБС!H121</f>
        <v>1058.5</v>
      </c>
      <c r="H166" s="221">
        <f>ГРБС!I121</f>
        <v>115.3</v>
      </c>
      <c r="I166" s="307">
        <f t="shared" si="70"/>
        <v>10.892772791686349</v>
      </c>
    </row>
    <row r="167" spans="1:9" ht="16.5" thickBot="1" x14ac:dyDescent="0.25">
      <c r="A167" s="254">
        <f t="shared" si="73"/>
        <v>148</v>
      </c>
      <c r="B167" s="257" t="s">
        <v>145</v>
      </c>
      <c r="C167" s="62"/>
      <c r="D167" s="62"/>
      <c r="E167" s="149" t="s">
        <v>146</v>
      </c>
      <c r="F167" s="218">
        <f>F168+F176</f>
        <v>2732.8</v>
      </c>
      <c r="G167" s="218">
        <f t="shared" ref="G167:H167" si="80">G168+G176</f>
        <v>2732.8</v>
      </c>
      <c r="H167" s="218">
        <f t="shared" si="80"/>
        <v>253.2</v>
      </c>
      <c r="I167" s="258">
        <f t="shared" si="70"/>
        <v>9.2652224824355969</v>
      </c>
    </row>
    <row r="168" spans="1:9" ht="47.25" x14ac:dyDescent="0.2">
      <c r="A168" s="295">
        <f t="shared" si="73"/>
        <v>149</v>
      </c>
      <c r="B168" s="302" t="s">
        <v>145</v>
      </c>
      <c r="C168" s="75" t="s">
        <v>404</v>
      </c>
      <c r="D168" s="69"/>
      <c r="E168" s="168" t="s">
        <v>116</v>
      </c>
      <c r="F168" s="219">
        <f>F169</f>
        <v>1819.8</v>
      </c>
      <c r="G168" s="219">
        <f t="shared" ref="G168:H168" si="81">G169</f>
        <v>1819.8</v>
      </c>
      <c r="H168" s="219">
        <f t="shared" si="81"/>
        <v>23.2</v>
      </c>
      <c r="I168" s="303">
        <f t="shared" si="70"/>
        <v>1.2748653698208594</v>
      </c>
    </row>
    <row r="169" spans="1:9" ht="31.5" x14ac:dyDescent="0.2">
      <c r="A169" s="261">
        <f t="shared" si="73"/>
        <v>150</v>
      </c>
      <c r="B169" s="304" t="s">
        <v>145</v>
      </c>
      <c r="C169" s="76" t="s">
        <v>422</v>
      </c>
      <c r="D169" s="64"/>
      <c r="E169" s="150" t="s">
        <v>122</v>
      </c>
      <c r="F169" s="220">
        <f>F174+F172+F170</f>
        <v>1819.8</v>
      </c>
      <c r="G169" s="220">
        <f t="shared" ref="G169:H169" si="82">G174+G172+G170</f>
        <v>1819.8</v>
      </c>
      <c r="H169" s="220">
        <f t="shared" si="82"/>
        <v>23.2</v>
      </c>
      <c r="I169" s="305">
        <f t="shared" si="70"/>
        <v>1.2748653698208594</v>
      </c>
    </row>
    <row r="170" spans="1:9" ht="47.25" x14ac:dyDescent="0.2">
      <c r="A170" s="261">
        <f t="shared" si="73"/>
        <v>151</v>
      </c>
      <c r="B170" s="302" t="s">
        <v>145</v>
      </c>
      <c r="C170" s="175" t="s">
        <v>682</v>
      </c>
      <c r="D170" s="64"/>
      <c r="E170" s="89" t="s">
        <v>681</v>
      </c>
      <c r="F170" s="220">
        <f>F171</f>
        <v>1761.8</v>
      </c>
      <c r="G170" s="220">
        <f t="shared" ref="G170:H170" si="83">G171</f>
        <v>1761.8</v>
      </c>
      <c r="H170" s="220">
        <f t="shared" si="83"/>
        <v>0</v>
      </c>
      <c r="I170" s="305">
        <f t="shared" si="70"/>
        <v>0</v>
      </c>
    </row>
    <row r="171" spans="1:9" ht="15.75" x14ac:dyDescent="0.2">
      <c r="A171" s="261">
        <f t="shared" si="73"/>
        <v>152</v>
      </c>
      <c r="B171" s="302" t="s">
        <v>145</v>
      </c>
      <c r="C171" s="175" t="s">
        <v>682</v>
      </c>
      <c r="D171" s="64" t="s">
        <v>679</v>
      </c>
      <c r="E171" s="151" t="s">
        <v>680</v>
      </c>
      <c r="F171" s="220">
        <f>ГРБС!G126</f>
        <v>1761.8</v>
      </c>
      <c r="G171" s="220">
        <f>ГРБС!H126</f>
        <v>1761.8</v>
      </c>
      <c r="H171" s="220">
        <f>ГРБС!I126</f>
        <v>0</v>
      </c>
      <c r="I171" s="305">
        <f t="shared" si="70"/>
        <v>0</v>
      </c>
    </row>
    <row r="172" spans="1:9" ht="31.5" x14ac:dyDescent="0.2">
      <c r="A172" s="261">
        <f t="shared" si="73"/>
        <v>153</v>
      </c>
      <c r="B172" s="304" t="s">
        <v>145</v>
      </c>
      <c r="C172" s="76" t="s">
        <v>601</v>
      </c>
      <c r="D172" s="64"/>
      <c r="E172" s="151" t="s">
        <v>602</v>
      </c>
      <c r="F172" s="220">
        <f>F173</f>
        <v>33</v>
      </c>
      <c r="G172" s="220">
        <f t="shared" ref="G172:H172" si="84">G173</f>
        <v>33</v>
      </c>
      <c r="H172" s="220">
        <f t="shared" si="84"/>
        <v>0</v>
      </c>
      <c r="I172" s="305">
        <f t="shared" si="70"/>
        <v>0</v>
      </c>
    </row>
    <row r="173" spans="1:9" ht="31.5" x14ac:dyDescent="0.2">
      <c r="A173" s="261">
        <f t="shared" si="73"/>
        <v>154</v>
      </c>
      <c r="B173" s="304" t="s">
        <v>145</v>
      </c>
      <c r="C173" s="76" t="s">
        <v>601</v>
      </c>
      <c r="D173" s="64" t="s">
        <v>198</v>
      </c>
      <c r="E173" s="151" t="s">
        <v>199</v>
      </c>
      <c r="F173" s="220">
        <f>ГРБС!G128</f>
        <v>33</v>
      </c>
      <c r="G173" s="220">
        <f>ГРБС!H128</f>
        <v>33</v>
      </c>
      <c r="H173" s="220">
        <f>ГРБС!I128</f>
        <v>0</v>
      </c>
      <c r="I173" s="305">
        <f t="shared" si="70"/>
        <v>0</v>
      </c>
    </row>
    <row r="174" spans="1:9" ht="31.5" x14ac:dyDescent="0.2">
      <c r="A174" s="261">
        <f t="shared" si="73"/>
        <v>155</v>
      </c>
      <c r="B174" s="304" t="s">
        <v>145</v>
      </c>
      <c r="C174" s="76" t="s">
        <v>335</v>
      </c>
      <c r="D174" s="64"/>
      <c r="E174" s="150" t="s">
        <v>326</v>
      </c>
      <c r="F174" s="220">
        <f>F175</f>
        <v>25</v>
      </c>
      <c r="G174" s="220">
        <f t="shared" ref="G174:H174" si="85">G175</f>
        <v>25</v>
      </c>
      <c r="H174" s="220">
        <f t="shared" si="85"/>
        <v>23.2</v>
      </c>
      <c r="I174" s="305">
        <f t="shared" si="70"/>
        <v>92.8</v>
      </c>
    </row>
    <row r="175" spans="1:9" ht="31.5" x14ac:dyDescent="0.2">
      <c r="A175" s="261">
        <f t="shared" si="73"/>
        <v>156</v>
      </c>
      <c r="B175" s="304" t="s">
        <v>145</v>
      </c>
      <c r="C175" s="76" t="s">
        <v>335</v>
      </c>
      <c r="D175" s="64" t="s">
        <v>198</v>
      </c>
      <c r="E175" s="151" t="s">
        <v>199</v>
      </c>
      <c r="F175" s="220">
        <f>ГРБС!G130</f>
        <v>25</v>
      </c>
      <c r="G175" s="220">
        <f>ГРБС!H130</f>
        <v>25</v>
      </c>
      <c r="H175" s="220">
        <f>ГРБС!I130</f>
        <v>23.2</v>
      </c>
      <c r="I175" s="305">
        <f t="shared" si="70"/>
        <v>92.8</v>
      </c>
    </row>
    <row r="176" spans="1:9" ht="47.25" x14ac:dyDescent="0.2">
      <c r="A176" s="261">
        <f t="shared" si="73"/>
        <v>157</v>
      </c>
      <c r="B176" s="304" t="s">
        <v>145</v>
      </c>
      <c r="C176" s="64" t="s">
        <v>396</v>
      </c>
      <c r="D176" s="77"/>
      <c r="E176" s="150" t="s">
        <v>333</v>
      </c>
      <c r="F176" s="220">
        <f>F177</f>
        <v>913</v>
      </c>
      <c r="G176" s="220">
        <f t="shared" ref="G176:H178" si="86">G177</f>
        <v>913</v>
      </c>
      <c r="H176" s="220">
        <f t="shared" si="86"/>
        <v>230</v>
      </c>
      <c r="I176" s="305">
        <f t="shared" si="70"/>
        <v>25.191675794085434</v>
      </c>
    </row>
    <row r="177" spans="1:9" ht="47.25" x14ac:dyDescent="0.2">
      <c r="A177" s="261">
        <f t="shared" si="73"/>
        <v>158</v>
      </c>
      <c r="B177" s="304" t="s">
        <v>145</v>
      </c>
      <c r="C177" s="64" t="s">
        <v>397</v>
      </c>
      <c r="D177" s="77"/>
      <c r="E177" s="151" t="s">
        <v>273</v>
      </c>
      <c r="F177" s="220">
        <f>F178</f>
        <v>913</v>
      </c>
      <c r="G177" s="220">
        <f t="shared" si="86"/>
        <v>913</v>
      </c>
      <c r="H177" s="220">
        <f t="shared" si="86"/>
        <v>230</v>
      </c>
      <c r="I177" s="305">
        <f t="shared" si="70"/>
        <v>25.191675794085434</v>
      </c>
    </row>
    <row r="178" spans="1:9" ht="15.75" x14ac:dyDescent="0.2">
      <c r="A178" s="261">
        <f t="shared" si="73"/>
        <v>159</v>
      </c>
      <c r="B178" s="304" t="s">
        <v>145</v>
      </c>
      <c r="C178" s="64" t="s">
        <v>44</v>
      </c>
      <c r="D178" s="77"/>
      <c r="E178" s="150" t="s">
        <v>45</v>
      </c>
      <c r="F178" s="220">
        <f>F179</f>
        <v>913</v>
      </c>
      <c r="G178" s="220">
        <f t="shared" si="86"/>
        <v>913</v>
      </c>
      <c r="H178" s="220">
        <f t="shared" si="86"/>
        <v>230</v>
      </c>
      <c r="I178" s="305">
        <f t="shared" si="70"/>
        <v>25.191675794085434</v>
      </c>
    </row>
    <row r="179" spans="1:9" ht="16.5" thickBot="1" x14ac:dyDescent="0.25">
      <c r="A179" s="298">
        <f t="shared" si="73"/>
        <v>160</v>
      </c>
      <c r="B179" s="308" t="s">
        <v>145</v>
      </c>
      <c r="C179" s="107" t="s">
        <v>44</v>
      </c>
      <c r="D179" s="78" t="s">
        <v>126</v>
      </c>
      <c r="E179" s="268" t="s">
        <v>130</v>
      </c>
      <c r="F179" s="222">
        <f>ГРБС!G134</f>
        <v>913</v>
      </c>
      <c r="G179" s="222">
        <f>ГРБС!H134</f>
        <v>913</v>
      </c>
      <c r="H179" s="222">
        <f>ГРБС!I134</f>
        <v>230</v>
      </c>
      <c r="I179" s="307">
        <f t="shared" si="70"/>
        <v>25.191675794085434</v>
      </c>
    </row>
    <row r="180" spans="1:9" ht="16.5" thickBot="1" x14ac:dyDescent="0.25">
      <c r="A180" s="254">
        <f t="shared" si="73"/>
        <v>161</v>
      </c>
      <c r="B180" s="257" t="s">
        <v>156</v>
      </c>
      <c r="C180" s="62"/>
      <c r="D180" s="62"/>
      <c r="E180" s="149" t="s">
        <v>155</v>
      </c>
      <c r="F180" s="218">
        <f>F181</f>
        <v>439.2</v>
      </c>
      <c r="G180" s="218">
        <f t="shared" ref="G180:H183" si="87">G181</f>
        <v>439.2</v>
      </c>
      <c r="H180" s="218">
        <f t="shared" si="87"/>
        <v>0</v>
      </c>
      <c r="I180" s="258">
        <f t="shared" si="70"/>
        <v>0</v>
      </c>
    </row>
    <row r="181" spans="1:9" ht="47.25" x14ac:dyDescent="0.2">
      <c r="A181" s="295">
        <f t="shared" si="73"/>
        <v>162</v>
      </c>
      <c r="B181" s="302" t="s">
        <v>156</v>
      </c>
      <c r="C181" s="75" t="s">
        <v>404</v>
      </c>
      <c r="D181" s="69"/>
      <c r="E181" s="168" t="s">
        <v>116</v>
      </c>
      <c r="F181" s="219">
        <f>F182</f>
        <v>439.2</v>
      </c>
      <c r="G181" s="219">
        <f t="shared" si="87"/>
        <v>439.2</v>
      </c>
      <c r="H181" s="219">
        <f t="shared" si="87"/>
        <v>0</v>
      </c>
      <c r="I181" s="303">
        <f t="shared" si="70"/>
        <v>0</v>
      </c>
    </row>
    <row r="182" spans="1:9" ht="31.5" x14ac:dyDescent="0.2">
      <c r="A182" s="261">
        <f t="shared" si="73"/>
        <v>163</v>
      </c>
      <c r="B182" s="304" t="s">
        <v>156</v>
      </c>
      <c r="C182" s="88" t="s">
        <v>423</v>
      </c>
      <c r="D182" s="64"/>
      <c r="E182" s="150" t="s">
        <v>123</v>
      </c>
      <c r="F182" s="220">
        <f>F183</f>
        <v>439.2</v>
      </c>
      <c r="G182" s="220">
        <f t="shared" si="87"/>
        <v>439.2</v>
      </c>
      <c r="H182" s="220">
        <f t="shared" si="87"/>
        <v>0</v>
      </c>
      <c r="I182" s="305">
        <f t="shared" si="70"/>
        <v>0</v>
      </c>
    </row>
    <row r="183" spans="1:9" ht="31.5" x14ac:dyDescent="0.2">
      <c r="A183" s="261">
        <f t="shared" si="73"/>
        <v>164</v>
      </c>
      <c r="B183" s="304" t="s">
        <v>156</v>
      </c>
      <c r="C183" s="76" t="s">
        <v>29</v>
      </c>
      <c r="D183" s="64"/>
      <c r="E183" s="150" t="s">
        <v>124</v>
      </c>
      <c r="F183" s="220">
        <f>F184</f>
        <v>439.2</v>
      </c>
      <c r="G183" s="220">
        <f t="shared" si="87"/>
        <v>439.2</v>
      </c>
      <c r="H183" s="220">
        <f t="shared" si="87"/>
        <v>0</v>
      </c>
      <c r="I183" s="305">
        <f t="shared" si="70"/>
        <v>0</v>
      </c>
    </row>
    <row r="184" spans="1:9" ht="32.25" thickBot="1" x14ac:dyDescent="0.25">
      <c r="A184" s="298">
        <f t="shared" si="73"/>
        <v>165</v>
      </c>
      <c r="B184" s="306" t="s">
        <v>156</v>
      </c>
      <c r="C184" s="95" t="s">
        <v>29</v>
      </c>
      <c r="D184" s="78" t="s">
        <v>198</v>
      </c>
      <c r="E184" s="152" t="s">
        <v>199</v>
      </c>
      <c r="F184" s="221">
        <f>ГРБС!G139</f>
        <v>439.2</v>
      </c>
      <c r="G184" s="221">
        <f>ГРБС!H139</f>
        <v>439.2</v>
      </c>
      <c r="H184" s="221">
        <f>ГРБС!I139</f>
        <v>0</v>
      </c>
      <c r="I184" s="307">
        <f t="shared" si="70"/>
        <v>0</v>
      </c>
    </row>
    <row r="185" spans="1:9" ht="16.5" thickBot="1" x14ac:dyDescent="0.25">
      <c r="A185" s="254">
        <f t="shared" si="73"/>
        <v>166</v>
      </c>
      <c r="B185" s="257" t="s">
        <v>183</v>
      </c>
      <c r="C185" s="62"/>
      <c r="D185" s="62"/>
      <c r="E185" s="149" t="s">
        <v>184</v>
      </c>
      <c r="F185" s="218">
        <f>F186</f>
        <v>64279.400000000009</v>
      </c>
      <c r="G185" s="218">
        <f t="shared" ref="G185:H185" si="88">G186</f>
        <v>64279.400000000009</v>
      </c>
      <c r="H185" s="218">
        <f t="shared" si="88"/>
        <v>4777.7</v>
      </c>
      <c r="I185" s="258">
        <f t="shared" si="70"/>
        <v>7.4327078348584443</v>
      </c>
    </row>
    <row r="186" spans="1:9" ht="47.25" x14ac:dyDescent="0.2">
      <c r="A186" s="295">
        <f t="shared" si="73"/>
        <v>167</v>
      </c>
      <c r="B186" s="302" t="s">
        <v>183</v>
      </c>
      <c r="C186" s="75" t="s">
        <v>429</v>
      </c>
      <c r="D186" s="63"/>
      <c r="E186" s="168" t="s">
        <v>647</v>
      </c>
      <c r="F186" s="219">
        <f>F187+F196+F199</f>
        <v>64279.400000000009</v>
      </c>
      <c r="G186" s="219">
        <f t="shared" ref="G186:H186" si="89">G187+G196+G199</f>
        <v>64279.400000000009</v>
      </c>
      <c r="H186" s="219">
        <f t="shared" si="89"/>
        <v>4777.7</v>
      </c>
      <c r="I186" s="303">
        <f t="shared" si="70"/>
        <v>7.4327078348584443</v>
      </c>
    </row>
    <row r="187" spans="1:9" ht="47.25" x14ac:dyDescent="0.2">
      <c r="A187" s="261">
        <f t="shared" si="73"/>
        <v>168</v>
      </c>
      <c r="B187" s="304" t="s">
        <v>183</v>
      </c>
      <c r="C187" s="75" t="s">
        <v>430</v>
      </c>
      <c r="D187" s="64"/>
      <c r="E187" s="150" t="s">
        <v>617</v>
      </c>
      <c r="F187" s="220">
        <f>F188+F190+F192+F194</f>
        <v>39394.800000000003</v>
      </c>
      <c r="G187" s="220">
        <f t="shared" ref="G187:H187" si="90">G188+G190+G192+G194</f>
        <v>39394.800000000003</v>
      </c>
      <c r="H187" s="220">
        <f t="shared" si="90"/>
        <v>0</v>
      </c>
      <c r="I187" s="305">
        <f t="shared" si="70"/>
        <v>0</v>
      </c>
    </row>
    <row r="188" spans="1:9" ht="31.5" x14ac:dyDescent="0.2">
      <c r="A188" s="261">
        <f t="shared" si="73"/>
        <v>169</v>
      </c>
      <c r="B188" s="304" t="s">
        <v>183</v>
      </c>
      <c r="C188" s="75" t="s">
        <v>431</v>
      </c>
      <c r="D188" s="64"/>
      <c r="E188" s="151" t="s">
        <v>115</v>
      </c>
      <c r="F188" s="220">
        <f>F189</f>
        <v>31206.5</v>
      </c>
      <c r="G188" s="220">
        <f t="shared" ref="G188:H188" si="91">G189</f>
        <v>31206.5</v>
      </c>
      <c r="H188" s="220">
        <f t="shared" si="91"/>
        <v>0</v>
      </c>
      <c r="I188" s="305">
        <f t="shared" si="70"/>
        <v>0</v>
      </c>
    </row>
    <row r="189" spans="1:9" ht="31.5" x14ac:dyDescent="0.2">
      <c r="A189" s="261">
        <f t="shared" si="73"/>
        <v>170</v>
      </c>
      <c r="B189" s="304" t="s">
        <v>183</v>
      </c>
      <c r="C189" s="75" t="s">
        <v>431</v>
      </c>
      <c r="D189" s="64" t="s">
        <v>198</v>
      </c>
      <c r="E189" s="151" t="s">
        <v>199</v>
      </c>
      <c r="F189" s="220">
        <f>ГРБС!G144</f>
        <v>31206.5</v>
      </c>
      <c r="G189" s="220">
        <f>ГРБС!H144</f>
        <v>31206.5</v>
      </c>
      <c r="H189" s="220">
        <f>ГРБС!I144</f>
        <v>0</v>
      </c>
      <c r="I189" s="305">
        <f t="shared" si="70"/>
        <v>0</v>
      </c>
    </row>
    <row r="190" spans="1:9" ht="47.25" x14ac:dyDescent="0.2">
      <c r="A190" s="261">
        <f t="shared" si="73"/>
        <v>171</v>
      </c>
      <c r="B190" s="304" t="s">
        <v>183</v>
      </c>
      <c r="C190" s="75" t="s">
        <v>472</v>
      </c>
      <c r="D190" s="64"/>
      <c r="E190" s="151" t="s">
        <v>471</v>
      </c>
      <c r="F190" s="220">
        <f>F191</f>
        <v>37.4</v>
      </c>
      <c r="G190" s="220">
        <f t="shared" ref="G190:H190" si="92">G191</f>
        <v>37.4</v>
      </c>
      <c r="H190" s="220">
        <f t="shared" si="92"/>
        <v>0</v>
      </c>
      <c r="I190" s="305">
        <f t="shared" si="70"/>
        <v>0</v>
      </c>
    </row>
    <row r="191" spans="1:9" ht="31.5" x14ac:dyDescent="0.2">
      <c r="A191" s="261">
        <f t="shared" si="73"/>
        <v>172</v>
      </c>
      <c r="B191" s="304" t="s">
        <v>183</v>
      </c>
      <c r="C191" s="75" t="s">
        <v>472</v>
      </c>
      <c r="D191" s="64" t="s">
        <v>198</v>
      </c>
      <c r="E191" s="151" t="s">
        <v>199</v>
      </c>
      <c r="F191" s="220">
        <f>ГРБС!G152</f>
        <v>37.4</v>
      </c>
      <c r="G191" s="220">
        <f>ГРБС!H152</f>
        <v>37.4</v>
      </c>
      <c r="H191" s="220">
        <f>ГРБС!I152</f>
        <v>0</v>
      </c>
      <c r="I191" s="305">
        <f t="shared" si="70"/>
        <v>0</v>
      </c>
    </row>
    <row r="192" spans="1:9" ht="47.25" x14ac:dyDescent="0.2">
      <c r="A192" s="261">
        <f t="shared" si="73"/>
        <v>173</v>
      </c>
      <c r="B192" s="286" t="s">
        <v>183</v>
      </c>
      <c r="C192" s="75" t="s">
        <v>530</v>
      </c>
      <c r="D192" s="64"/>
      <c r="E192" s="151" t="s">
        <v>529</v>
      </c>
      <c r="F192" s="220">
        <f>F193</f>
        <v>5693.4</v>
      </c>
      <c r="G192" s="220">
        <f t="shared" ref="G192:H192" si="93">G193</f>
        <v>5693.4</v>
      </c>
      <c r="H192" s="220">
        <f t="shared" si="93"/>
        <v>0</v>
      </c>
      <c r="I192" s="305">
        <f t="shared" si="70"/>
        <v>0</v>
      </c>
    </row>
    <row r="193" spans="1:9" ht="15.75" x14ac:dyDescent="0.2">
      <c r="A193" s="261">
        <f t="shared" si="73"/>
        <v>174</v>
      </c>
      <c r="B193" s="286" t="s">
        <v>183</v>
      </c>
      <c r="C193" s="75" t="s">
        <v>530</v>
      </c>
      <c r="D193" s="64" t="s">
        <v>512</v>
      </c>
      <c r="E193" s="151" t="s">
        <v>686</v>
      </c>
      <c r="F193" s="220">
        <f>ГРБС!G154</f>
        <v>5693.4</v>
      </c>
      <c r="G193" s="220">
        <f>ГРБС!H154</f>
        <v>5693.4</v>
      </c>
      <c r="H193" s="220">
        <f>ГРБС!I154</f>
        <v>0</v>
      </c>
      <c r="I193" s="305">
        <f t="shared" si="70"/>
        <v>0</v>
      </c>
    </row>
    <row r="194" spans="1:9" ht="31.5" x14ac:dyDescent="0.2">
      <c r="A194" s="261">
        <f t="shared" si="73"/>
        <v>175</v>
      </c>
      <c r="B194" s="286" t="s">
        <v>183</v>
      </c>
      <c r="C194" s="75" t="s">
        <v>688</v>
      </c>
      <c r="D194" s="64"/>
      <c r="E194" s="151" t="s">
        <v>687</v>
      </c>
      <c r="F194" s="220">
        <f>F195</f>
        <v>2457.5</v>
      </c>
      <c r="G194" s="220">
        <f t="shared" ref="G194:H194" si="94">G195</f>
        <v>2457.5</v>
      </c>
      <c r="H194" s="220">
        <f t="shared" si="94"/>
        <v>0</v>
      </c>
      <c r="I194" s="305">
        <f t="shared" si="70"/>
        <v>0</v>
      </c>
    </row>
    <row r="195" spans="1:9" ht="15.75" x14ac:dyDescent="0.2">
      <c r="A195" s="261">
        <f t="shared" si="73"/>
        <v>176</v>
      </c>
      <c r="B195" s="304" t="s">
        <v>183</v>
      </c>
      <c r="C195" s="75" t="s">
        <v>688</v>
      </c>
      <c r="D195" s="64" t="s">
        <v>512</v>
      </c>
      <c r="E195" s="151" t="s">
        <v>686</v>
      </c>
      <c r="F195" s="220">
        <f>ГРБС!G156</f>
        <v>2457.5</v>
      </c>
      <c r="G195" s="220">
        <f>ГРБС!H156</f>
        <v>2457.5</v>
      </c>
      <c r="H195" s="220">
        <f>ГРБС!I156</f>
        <v>0</v>
      </c>
      <c r="I195" s="305">
        <f t="shared" si="70"/>
        <v>0</v>
      </c>
    </row>
    <row r="196" spans="1:9" ht="15.75" x14ac:dyDescent="0.2">
      <c r="A196" s="261">
        <f t="shared" si="73"/>
        <v>177</v>
      </c>
      <c r="B196" s="304" t="s">
        <v>183</v>
      </c>
      <c r="C196" s="75" t="s">
        <v>432</v>
      </c>
      <c r="D196" s="64"/>
      <c r="E196" s="151" t="s">
        <v>616</v>
      </c>
      <c r="F196" s="220">
        <f>F197</f>
        <v>19918.3</v>
      </c>
      <c r="G196" s="220">
        <f t="shared" ref="G196:H197" si="95">G197</f>
        <v>19918.3</v>
      </c>
      <c r="H196" s="220">
        <f t="shared" si="95"/>
        <v>4613.2</v>
      </c>
      <c r="I196" s="305">
        <f t="shared" si="70"/>
        <v>23.160611096328502</v>
      </c>
    </row>
    <row r="197" spans="1:9" ht="47.25" x14ac:dyDescent="0.2">
      <c r="A197" s="261">
        <f t="shared" si="73"/>
        <v>178</v>
      </c>
      <c r="B197" s="304" t="s">
        <v>183</v>
      </c>
      <c r="C197" s="75" t="s">
        <v>433</v>
      </c>
      <c r="D197" s="64"/>
      <c r="E197" s="151" t="s">
        <v>138</v>
      </c>
      <c r="F197" s="220">
        <f>F198</f>
        <v>19918.3</v>
      </c>
      <c r="G197" s="220">
        <f t="shared" si="95"/>
        <v>19918.3</v>
      </c>
      <c r="H197" s="220">
        <f t="shared" si="95"/>
        <v>4613.2</v>
      </c>
      <c r="I197" s="305">
        <f t="shared" si="70"/>
        <v>23.160611096328502</v>
      </c>
    </row>
    <row r="198" spans="1:9" ht="31.5" x14ac:dyDescent="0.2">
      <c r="A198" s="261">
        <f t="shared" si="73"/>
        <v>179</v>
      </c>
      <c r="B198" s="304" t="s">
        <v>183</v>
      </c>
      <c r="C198" s="75" t="s">
        <v>433</v>
      </c>
      <c r="D198" s="64" t="s">
        <v>198</v>
      </c>
      <c r="E198" s="151" t="s">
        <v>199</v>
      </c>
      <c r="F198" s="220">
        <f>ГРБС!G159</f>
        <v>19918.3</v>
      </c>
      <c r="G198" s="220">
        <f>ГРБС!H159</f>
        <v>19918.3</v>
      </c>
      <c r="H198" s="220">
        <f>ГРБС!I159</f>
        <v>4613.2</v>
      </c>
      <c r="I198" s="305">
        <f t="shared" si="70"/>
        <v>23.160611096328502</v>
      </c>
    </row>
    <row r="199" spans="1:9" ht="15.75" x14ac:dyDescent="0.2">
      <c r="A199" s="261">
        <f t="shared" si="73"/>
        <v>180</v>
      </c>
      <c r="B199" s="304" t="s">
        <v>183</v>
      </c>
      <c r="C199" s="75" t="s">
        <v>434</v>
      </c>
      <c r="D199" s="64"/>
      <c r="E199" s="150" t="s">
        <v>615</v>
      </c>
      <c r="F199" s="220">
        <f>F200</f>
        <v>4966.3</v>
      </c>
      <c r="G199" s="220">
        <f t="shared" ref="G199:H200" si="96">G200</f>
        <v>4966.3</v>
      </c>
      <c r="H199" s="220">
        <f t="shared" si="96"/>
        <v>164.5</v>
      </c>
      <c r="I199" s="305">
        <f t="shared" si="70"/>
        <v>3.3123250709783938</v>
      </c>
    </row>
    <row r="200" spans="1:9" ht="15.75" x14ac:dyDescent="0.2">
      <c r="A200" s="261">
        <f t="shared" si="73"/>
        <v>181</v>
      </c>
      <c r="B200" s="304" t="s">
        <v>183</v>
      </c>
      <c r="C200" s="75" t="s">
        <v>435</v>
      </c>
      <c r="D200" s="64"/>
      <c r="E200" s="151" t="s">
        <v>491</v>
      </c>
      <c r="F200" s="220">
        <f>F201</f>
        <v>4966.3</v>
      </c>
      <c r="G200" s="220">
        <f t="shared" si="96"/>
        <v>4966.3</v>
      </c>
      <c r="H200" s="220">
        <f t="shared" si="96"/>
        <v>164.5</v>
      </c>
      <c r="I200" s="305">
        <f t="shared" si="70"/>
        <v>3.3123250709783938</v>
      </c>
    </row>
    <row r="201" spans="1:9" ht="32.25" thickBot="1" x14ac:dyDescent="0.25">
      <c r="A201" s="261">
        <f t="shared" si="73"/>
        <v>182</v>
      </c>
      <c r="B201" s="306" t="s">
        <v>183</v>
      </c>
      <c r="C201" s="94" t="s">
        <v>435</v>
      </c>
      <c r="D201" s="78" t="s">
        <v>198</v>
      </c>
      <c r="E201" s="152" t="s">
        <v>199</v>
      </c>
      <c r="F201" s="221">
        <f>ГРБС!G162</f>
        <v>4966.3</v>
      </c>
      <c r="G201" s="221">
        <f>ГРБС!H162</f>
        <v>4966.3</v>
      </c>
      <c r="H201" s="221">
        <f>ГРБС!I162</f>
        <v>164.5</v>
      </c>
      <c r="I201" s="307">
        <f t="shared" si="70"/>
        <v>3.3123250709783938</v>
      </c>
    </row>
    <row r="202" spans="1:9" ht="16.5" thickBot="1" x14ac:dyDescent="0.25">
      <c r="A202" s="261">
        <f t="shared" si="73"/>
        <v>183</v>
      </c>
      <c r="B202" s="257" t="s">
        <v>57</v>
      </c>
      <c r="C202" s="62"/>
      <c r="D202" s="62"/>
      <c r="E202" s="149" t="s">
        <v>58</v>
      </c>
      <c r="F202" s="218">
        <f>F203</f>
        <v>1221.3</v>
      </c>
      <c r="G202" s="218">
        <f t="shared" ref="G202:H202" si="97">G203</f>
        <v>1221.3</v>
      </c>
      <c r="H202" s="218">
        <f t="shared" si="97"/>
        <v>9.9</v>
      </c>
      <c r="I202" s="258">
        <f t="shared" si="70"/>
        <v>0.81061164333087687</v>
      </c>
    </row>
    <row r="203" spans="1:9" ht="63" x14ac:dyDescent="0.2">
      <c r="A203" s="295">
        <f t="shared" si="73"/>
        <v>184</v>
      </c>
      <c r="B203" s="302" t="s">
        <v>57</v>
      </c>
      <c r="C203" s="75" t="s">
        <v>385</v>
      </c>
      <c r="D203" s="63"/>
      <c r="E203" s="153" t="s">
        <v>389</v>
      </c>
      <c r="F203" s="219">
        <f>F206+F208+F204</f>
        <v>1221.3</v>
      </c>
      <c r="G203" s="219">
        <f t="shared" ref="G203:H203" si="98">G206+G208+G204</f>
        <v>1221.3</v>
      </c>
      <c r="H203" s="219">
        <f t="shared" si="98"/>
        <v>9.9</v>
      </c>
      <c r="I203" s="303">
        <f t="shared" si="70"/>
        <v>0.81061164333087687</v>
      </c>
    </row>
    <row r="204" spans="1:9" ht="63" x14ac:dyDescent="0.2">
      <c r="A204" s="261">
        <f t="shared" si="73"/>
        <v>185</v>
      </c>
      <c r="B204" s="304" t="s">
        <v>57</v>
      </c>
      <c r="C204" s="76" t="s">
        <v>210</v>
      </c>
      <c r="D204" s="128"/>
      <c r="E204" s="150" t="s">
        <v>209</v>
      </c>
      <c r="F204" s="220">
        <f>F205</f>
        <v>650</v>
      </c>
      <c r="G204" s="220">
        <f t="shared" ref="G204:H204" si="99">G205</f>
        <v>650</v>
      </c>
      <c r="H204" s="220">
        <f t="shared" si="99"/>
        <v>0</v>
      </c>
      <c r="I204" s="305">
        <f t="shared" si="70"/>
        <v>0</v>
      </c>
    </row>
    <row r="205" spans="1:9" ht="31.5" x14ac:dyDescent="0.2">
      <c r="A205" s="261">
        <f t="shared" si="73"/>
        <v>186</v>
      </c>
      <c r="B205" s="304" t="s">
        <v>57</v>
      </c>
      <c r="C205" s="76" t="s">
        <v>210</v>
      </c>
      <c r="D205" s="64" t="s">
        <v>198</v>
      </c>
      <c r="E205" s="151" t="s">
        <v>199</v>
      </c>
      <c r="F205" s="220">
        <f>ГРБС!G166</f>
        <v>650</v>
      </c>
      <c r="G205" s="220">
        <f>ГРБС!H166</f>
        <v>650</v>
      </c>
      <c r="H205" s="220">
        <f>ГРБС!I166</f>
        <v>0</v>
      </c>
      <c r="I205" s="305">
        <f t="shared" si="70"/>
        <v>0</v>
      </c>
    </row>
    <row r="206" spans="1:9" ht="63" x14ac:dyDescent="0.2">
      <c r="A206" s="261">
        <f t="shared" si="73"/>
        <v>187</v>
      </c>
      <c r="B206" s="304" t="s">
        <v>57</v>
      </c>
      <c r="C206" s="76" t="s">
        <v>437</v>
      </c>
      <c r="D206" s="128"/>
      <c r="E206" s="150" t="s">
        <v>436</v>
      </c>
      <c r="F206" s="220">
        <f>F207</f>
        <v>500</v>
      </c>
      <c r="G206" s="220">
        <f t="shared" ref="G206:H206" si="100">G207</f>
        <v>500</v>
      </c>
      <c r="H206" s="220">
        <f t="shared" si="100"/>
        <v>0</v>
      </c>
      <c r="I206" s="305">
        <f t="shared" si="70"/>
        <v>0</v>
      </c>
    </row>
    <row r="207" spans="1:9" ht="31.5" x14ac:dyDescent="0.2">
      <c r="A207" s="261">
        <f t="shared" si="73"/>
        <v>188</v>
      </c>
      <c r="B207" s="304" t="s">
        <v>57</v>
      </c>
      <c r="C207" s="76" t="s">
        <v>437</v>
      </c>
      <c r="D207" s="64" t="s">
        <v>198</v>
      </c>
      <c r="E207" s="151" t="s">
        <v>199</v>
      </c>
      <c r="F207" s="220">
        <f>ГРБС!G168</f>
        <v>500</v>
      </c>
      <c r="G207" s="220">
        <f>ГРБС!H168</f>
        <v>500</v>
      </c>
      <c r="H207" s="220">
        <f>ГРБС!I168</f>
        <v>0</v>
      </c>
      <c r="I207" s="305">
        <f t="shared" si="70"/>
        <v>0</v>
      </c>
    </row>
    <row r="208" spans="1:9" ht="110.25" x14ac:dyDescent="0.2">
      <c r="A208" s="261">
        <f t="shared" si="73"/>
        <v>189</v>
      </c>
      <c r="B208" s="304" t="s">
        <v>57</v>
      </c>
      <c r="C208" s="76" t="s">
        <v>438</v>
      </c>
      <c r="D208" s="64"/>
      <c r="E208" s="150" t="s">
        <v>439</v>
      </c>
      <c r="F208" s="220">
        <f>F209</f>
        <v>71.3</v>
      </c>
      <c r="G208" s="220">
        <f t="shared" ref="G208:H208" si="101">G209</f>
        <v>71.3</v>
      </c>
      <c r="H208" s="220">
        <f t="shared" si="101"/>
        <v>9.9</v>
      </c>
      <c r="I208" s="305">
        <f t="shared" si="70"/>
        <v>13.884992987377281</v>
      </c>
    </row>
    <row r="209" spans="1:10" ht="32.25" thickBot="1" x14ac:dyDescent="0.25">
      <c r="A209" s="298">
        <f t="shared" si="73"/>
        <v>190</v>
      </c>
      <c r="B209" s="306" t="s">
        <v>57</v>
      </c>
      <c r="C209" s="95" t="s">
        <v>438</v>
      </c>
      <c r="D209" s="78" t="s">
        <v>198</v>
      </c>
      <c r="E209" s="152" t="s">
        <v>199</v>
      </c>
      <c r="F209" s="221">
        <f>ГРБС!G170</f>
        <v>71.3</v>
      </c>
      <c r="G209" s="221">
        <f>ГРБС!H170</f>
        <v>71.3</v>
      </c>
      <c r="H209" s="221">
        <f>ГРБС!I170</f>
        <v>9.9</v>
      </c>
      <c r="I209" s="307">
        <f t="shared" si="70"/>
        <v>13.884992987377281</v>
      </c>
    </row>
    <row r="210" spans="1:10" ht="32.25" thickBot="1" x14ac:dyDescent="0.25">
      <c r="A210" s="254">
        <f t="shared" si="73"/>
        <v>191</v>
      </c>
      <c r="B210" s="257" t="s">
        <v>526</v>
      </c>
      <c r="C210" s="62"/>
      <c r="D210" s="62"/>
      <c r="E210" s="149" t="s">
        <v>309</v>
      </c>
      <c r="F210" s="218">
        <f>F211+F215+F219+F225</f>
        <v>4358.6000000000004</v>
      </c>
      <c r="G210" s="218">
        <f t="shared" ref="G210:H210" si="102">G211+G215+G219+G225</f>
        <v>4358.6000000000004</v>
      </c>
      <c r="H210" s="218">
        <f t="shared" si="102"/>
        <v>0</v>
      </c>
      <c r="I210" s="258">
        <f t="shared" si="70"/>
        <v>0</v>
      </c>
    </row>
    <row r="211" spans="1:10" ht="63" x14ac:dyDescent="0.2">
      <c r="A211" s="295">
        <f t="shared" si="73"/>
        <v>192</v>
      </c>
      <c r="B211" s="308" t="s">
        <v>526</v>
      </c>
      <c r="C211" s="103" t="s">
        <v>406</v>
      </c>
      <c r="D211" s="87"/>
      <c r="E211" s="153" t="s">
        <v>618</v>
      </c>
      <c r="F211" s="219">
        <f>F212</f>
        <v>302</v>
      </c>
      <c r="G211" s="219">
        <f t="shared" ref="G211:H213" si="103">G212</f>
        <v>302</v>
      </c>
      <c r="H211" s="219">
        <f t="shared" si="103"/>
        <v>0</v>
      </c>
      <c r="I211" s="303">
        <f t="shared" si="70"/>
        <v>0</v>
      </c>
    </row>
    <row r="212" spans="1:10" ht="63" x14ac:dyDescent="0.2">
      <c r="A212" s="261">
        <f t="shared" si="73"/>
        <v>193</v>
      </c>
      <c r="B212" s="304" t="s">
        <v>526</v>
      </c>
      <c r="C212" s="76" t="s">
        <v>441</v>
      </c>
      <c r="D212" s="77"/>
      <c r="E212" s="153" t="s">
        <v>442</v>
      </c>
      <c r="F212" s="220">
        <f>F213</f>
        <v>302</v>
      </c>
      <c r="G212" s="220">
        <f t="shared" si="103"/>
        <v>302</v>
      </c>
      <c r="H212" s="220">
        <f t="shared" si="103"/>
        <v>0</v>
      </c>
      <c r="I212" s="305">
        <f t="shared" si="70"/>
        <v>0</v>
      </c>
    </row>
    <row r="213" spans="1:10" ht="47.25" x14ac:dyDescent="0.2">
      <c r="A213" s="261">
        <f t="shared" si="73"/>
        <v>194</v>
      </c>
      <c r="B213" s="304" t="s">
        <v>526</v>
      </c>
      <c r="C213" s="76" t="s">
        <v>443</v>
      </c>
      <c r="D213" s="77"/>
      <c r="E213" s="165" t="s">
        <v>177</v>
      </c>
      <c r="F213" s="220">
        <f>F214</f>
        <v>302</v>
      </c>
      <c r="G213" s="220">
        <f t="shared" si="103"/>
        <v>302</v>
      </c>
      <c r="H213" s="220">
        <f t="shared" si="103"/>
        <v>0</v>
      </c>
      <c r="I213" s="305">
        <f t="shared" ref="I213:I276" si="104">H213/G213*100</f>
        <v>0</v>
      </c>
    </row>
    <row r="214" spans="1:10" ht="63" x14ac:dyDescent="0.2">
      <c r="A214" s="261">
        <f t="shared" si="73"/>
        <v>195</v>
      </c>
      <c r="B214" s="304" t="s">
        <v>526</v>
      </c>
      <c r="C214" s="103" t="s">
        <v>443</v>
      </c>
      <c r="D214" s="64" t="s">
        <v>447</v>
      </c>
      <c r="E214" s="151" t="s">
        <v>690</v>
      </c>
      <c r="F214" s="220">
        <f>ГРБС!G175</f>
        <v>302</v>
      </c>
      <c r="G214" s="220">
        <f>ГРБС!H175</f>
        <v>302</v>
      </c>
      <c r="H214" s="220">
        <f>ГРБС!I175</f>
        <v>0</v>
      </c>
      <c r="I214" s="305">
        <f t="shared" si="104"/>
        <v>0</v>
      </c>
    </row>
    <row r="215" spans="1:10" ht="63" x14ac:dyDescent="0.2">
      <c r="A215" s="261">
        <f t="shared" si="73"/>
        <v>196</v>
      </c>
      <c r="B215" s="304" t="s">
        <v>526</v>
      </c>
      <c r="C215" s="64" t="s">
        <v>402</v>
      </c>
      <c r="D215" s="64"/>
      <c r="E215" s="150" t="s">
        <v>619</v>
      </c>
      <c r="F215" s="220">
        <f>F216</f>
        <v>498</v>
      </c>
      <c r="G215" s="220">
        <f t="shared" ref="G215:H217" si="105">G216</f>
        <v>498</v>
      </c>
      <c r="H215" s="220">
        <f t="shared" si="105"/>
        <v>0</v>
      </c>
      <c r="I215" s="305">
        <f t="shared" si="104"/>
        <v>0</v>
      </c>
    </row>
    <row r="216" spans="1:10" ht="31.5" x14ac:dyDescent="0.2">
      <c r="A216" s="261">
        <f t="shared" si="73"/>
        <v>197</v>
      </c>
      <c r="B216" s="304" t="s">
        <v>526</v>
      </c>
      <c r="C216" s="64" t="s">
        <v>440</v>
      </c>
      <c r="D216" s="77"/>
      <c r="E216" s="151" t="s">
        <v>620</v>
      </c>
      <c r="F216" s="220">
        <f>F217</f>
        <v>498</v>
      </c>
      <c r="G216" s="220">
        <f t="shared" si="105"/>
        <v>498</v>
      </c>
      <c r="H216" s="220">
        <f t="shared" si="105"/>
        <v>0</v>
      </c>
      <c r="I216" s="305">
        <f t="shared" si="104"/>
        <v>0</v>
      </c>
    </row>
    <row r="217" spans="1:10" ht="63" x14ac:dyDescent="0.2">
      <c r="A217" s="261">
        <f t="shared" si="73"/>
        <v>198</v>
      </c>
      <c r="B217" s="304" t="s">
        <v>526</v>
      </c>
      <c r="C217" s="64" t="s">
        <v>27</v>
      </c>
      <c r="D217" s="77"/>
      <c r="E217" s="89" t="s">
        <v>623</v>
      </c>
      <c r="F217" s="220">
        <f>F218</f>
        <v>498</v>
      </c>
      <c r="G217" s="220">
        <f t="shared" si="105"/>
        <v>498</v>
      </c>
      <c r="H217" s="220">
        <f t="shared" si="105"/>
        <v>0</v>
      </c>
      <c r="I217" s="305">
        <f t="shared" si="104"/>
        <v>0</v>
      </c>
    </row>
    <row r="218" spans="1:10" ht="47.25" x14ac:dyDescent="0.2">
      <c r="A218" s="261">
        <f t="shared" si="73"/>
        <v>199</v>
      </c>
      <c r="B218" s="304" t="s">
        <v>526</v>
      </c>
      <c r="C218" s="64" t="s">
        <v>27</v>
      </c>
      <c r="D218" s="64" t="s">
        <v>546</v>
      </c>
      <c r="E218" s="151" t="s">
        <v>689</v>
      </c>
      <c r="F218" s="220">
        <f>ГРБС!G179</f>
        <v>498</v>
      </c>
      <c r="G218" s="220">
        <f>ГРБС!H179</f>
        <v>498</v>
      </c>
      <c r="H218" s="220">
        <f>ГРБС!I179</f>
        <v>0</v>
      </c>
      <c r="I218" s="305">
        <f t="shared" si="104"/>
        <v>0</v>
      </c>
    </row>
    <row r="219" spans="1:10" ht="63" x14ac:dyDescent="0.2">
      <c r="A219" s="261">
        <f t="shared" si="73"/>
        <v>200</v>
      </c>
      <c r="B219" s="302" t="s">
        <v>526</v>
      </c>
      <c r="C219" s="69" t="s">
        <v>371</v>
      </c>
      <c r="D219" s="64"/>
      <c r="E219" s="168" t="s">
        <v>605</v>
      </c>
      <c r="F219" s="220">
        <f>F220</f>
        <v>204</v>
      </c>
      <c r="G219" s="220">
        <f t="shared" ref="G219:H219" si="106">G220</f>
        <v>204</v>
      </c>
      <c r="H219" s="220">
        <f t="shared" si="106"/>
        <v>0</v>
      </c>
      <c r="I219" s="305">
        <f t="shared" si="104"/>
        <v>0</v>
      </c>
    </row>
    <row r="220" spans="1:10" s="2" customFormat="1" ht="47.25" x14ac:dyDescent="0.2">
      <c r="A220" s="261">
        <f t="shared" si="73"/>
        <v>201</v>
      </c>
      <c r="B220" s="304" t="s">
        <v>526</v>
      </c>
      <c r="C220" s="76" t="s">
        <v>373</v>
      </c>
      <c r="D220" s="64"/>
      <c r="E220" s="178" t="s">
        <v>622</v>
      </c>
      <c r="F220" s="220">
        <f>F221+F223</f>
        <v>204</v>
      </c>
      <c r="G220" s="220">
        <f t="shared" ref="G220:H220" si="107">G221+G223</f>
        <v>204</v>
      </c>
      <c r="H220" s="220">
        <f t="shared" si="107"/>
        <v>0</v>
      </c>
      <c r="I220" s="305">
        <f t="shared" si="104"/>
        <v>0</v>
      </c>
      <c r="J220"/>
    </row>
    <row r="221" spans="1:10" s="2" customFormat="1" ht="141.75" x14ac:dyDescent="0.2">
      <c r="A221" s="261">
        <f t="shared" si="73"/>
        <v>202</v>
      </c>
      <c r="B221" s="304" t="s">
        <v>526</v>
      </c>
      <c r="C221" s="76" t="s">
        <v>374</v>
      </c>
      <c r="D221" s="64"/>
      <c r="E221" s="151" t="s">
        <v>621</v>
      </c>
      <c r="F221" s="220">
        <f>F222</f>
        <v>141</v>
      </c>
      <c r="G221" s="220">
        <f t="shared" ref="G221:H221" si="108">G222</f>
        <v>141</v>
      </c>
      <c r="H221" s="220">
        <f t="shared" si="108"/>
        <v>0</v>
      </c>
      <c r="I221" s="305">
        <f t="shared" si="104"/>
        <v>0</v>
      </c>
      <c r="J221"/>
    </row>
    <row r="222" spans="1:10" s="2" customFormat="1" ht="31.5" x14ac:dyDescent="0.2">
      <c r="A222" s="261">
        <f t="shared" ref="A222:A284" si="109">A221+1</f>
        <v>203</v>
      </c>
      <c r="B222" s="304" t="s">
        <v>526</v>
      </c>
      <c r="C222" s="76" t="s">
        <v>374</v>
      </c>
      <c r="D222" s="64" t="s">
        <v>198</v>
      </c>
      <c r="E222" s="151" t="s">
        <v>199</v>
      </c>
      <c r="F222" s="220">
        <f>ГРБС!G378</f>
        <v>141</v>
      </c>
      <c r="G222" s="220">
        <f>ГРБС!H378</f>
        <v>141</v>
      </c>
      <c r="H222" s="220">
        <f>ГРБС!I378</f>
        <v>0</v>
      </c>
      <c r="I222" s="305">
        <f t="shared" si="104"/>
        <v>0</v>
      </c>
      <c r="J222"/>
    </row>
    <row r="223" spans="1:10" s="2" customFormat="1" ht="63" x14ac:dyDescent="0.2">
      <c r="A223" s="261">
        <f t="shared" si="109"/>
        <v>204</v>
      </c>
      <c r="B223" s="304" t="s">
        <v>526</v>
      </c>
      <c r="C223" s="76" t="s">
        <v>375</v>
      </c>
      <c r="D223" s="64"/>
      <c r="E223" s="89" t="s">
        <v>376</v>
      </c>
      <c r="F223" s="220">
        <f>F224</f>
        <v>63</v>
      </c>
      <c r="G223" s="220">
        <f t="shared" ref="G223:H223" si="110">G224</f>
        <v>63</v>
      </c>
      <c r="H223" s="220">
        <f t="shared" si="110"/>
        <v>0</v>
      </c>
      <c r="I223" s="305">
        <f t="shared" si="104"/>
        <v>0</v>
      </c>
      <c r="J223"/>
    </row>
    <row r="224" spans="1:10" s="2" customFormat="1" ht="31.5" x14ac:dyDescent="0.2">
      <c r="A224" s="261">
        <f t="shared" si="109"/>
        <v>205</v>
      </c>
      <c r="B224" s="304" t="s">
        <v>526</v>
      </c>
      <c r="C224" s="102" t="s">
        <v>375</v>
      </c>
      <c r="D224" s="64" t="s">
        <v>198</v>
      </c>
      <c r="E224" s="151" t="s">
        <v>199</v>
      </c>
      <c r="F224" s="221">
        <f>ГРБС!G380</f>
        <v>63</v>
      </c>
      <c r="G224" s="221">
        <f>ГРБС!H380</f>
        <v>63</v>
      </c>
      <c r="H224" s="221">
        <f>ГРБС!I380</f>
        <v>0</v>
      </c>
      <c r="I224" s="305">
        <f t="shared" si="104"/>
        <v>0</v>
      </c>
      <c r="J224"/>
    </row>
    <row r="225" spans="1:10" s="2" customFormat="1" ht="47.25" x14ac:dyDescent="0.2">
      <c r="A225" s="261">
        <f t="shared" si="109"/>
        <v>206</v>
      </c>
      <c r="B225" s="302" t="s">
        <v>526</v>
      </c>
      <c r="C225" s="103" t="s">
        <v>383</v>
      </c>
      <c r="D225" s="69"/>
      <c r="E225" s="153" t="s">
        <v>245</v>
      </c>
      <c r="F225" s="220">
        <f>F226</f>
        <v>3354.6</v>
      </c>
      <c r="G225" s="220">
        <f t="shared" ref="G225:H226" si="111">G226</f>
        <v>3354.6</v>
      </c>
      <c r="H225" s="220">
        <f t="shared" si="111"/>
        <v>0</v>
      </c>
      <c r="I225" s="305">
        <f t="shared" si="104"/>
        <v>0</v>
      </c>
      <c r="J225"/>
    </row>
    <row r="226" spans="1:10" s="2" customFormat="1" ht="31.5" x14ac:dyDescent="0.2">
      <c r="A226" s="261">
        <f t="shared" si="109"/>
        <v>207</v>
      </c>
      <c r="B226" s="304" t="s">
        <v>526</v>
      </c>
      <c r="C226" s="76" t="s">
        <v>393</v>
      </c>
      <c r="D226" s="64"/>
      <c r="E226" s="153" t="s">
        <v>191</v>
      </c>
      <c r="F226" s="220">
        <f>F227</f>
        <v>3354.6</v>
      </c>
      <c r="G226" s="220">
        <f t="shared" si="111"/>
        <v>3354.6</v>
      </c>
      <c r="H226" s="220">
        <f t="shared" si="111"/>
        <v>0</v>
      </c>
      <c r="I226" s="305">
        <f t="shared" si="104"/>
        <v>0</v>
      </c>
      <c r="J226"/>
    </row>
    <row r="227" spans="1:10" s="2" customFormat="1" ht="32.25" thickBot="1" x14ac:dyDescent="0.25">
      <c r="A227" s="298">
        <f t="shared" si="109"/>
        <v>208</v>
      </c>
      <c r="B227" s="306" t="s">
        <v>526</v>
      </c>
      <c r="C227" s="95" t="s">
        <v>393</v>
      </c>
      <c r="D227" s="78" t="s">
        <v>198</v>
      </c>
      <c r="E227" s="152" t="s">
        <v>199</v>
      </c>
      <c r="F227" s="221">
        <f>ГРБС!G182</f>
        <v>3354.6</v>
      </c>
      <c r="G227" s="221">
        <f>ГРБС!H182</f>
        <v>3354.6</v>
      </c>
      <c r="H227" s="221">
        <f>ГРБС!I182</f>
        <v>0</v>
      </c>
      <c r="I227" s="307">
        <f t="shared" si="104"/>
        <v>0</v>
      </c>
      <c r="J227"/>
    </row>
    <row r="228" spans="1:10" ht="16.5" thickBot="1" x14ac:dyDescent="0.25">
      <c r="A228" s="254">
        <f t="shared" si="109"/>
        <v>209</v>
      </c>
      <c r="B228" s="255" t="s">
        <v>310</v>
      </c>
      <c r="C228" s="61"/>
      <c r="D228" s="61"/>
      <c r="E228" s="269" t="s">
        <v>311</v>
      </c>
      <c r="F228" s="217">
        <f>F229+F246+F251+F276</f>
        <v>67222.899999999994</v>
      </c>
      <c r="G228" s="217">
        <f t="shared" ref="G228:H228" si="112">G229+G246+G251+G276</f>
        <v>67222.899999999994</v>
      </c>
      <c r="H228" s="217">
        <f t="shared" si="112"/>
        <v>5397.3</v>
      </c>
      <c r="I228" s="256">
        <f t="shared" si="104"/>
        <v>8.0289603691599147</v>
      </c>
    </row>
    <row r="229" spans="1:10" ht="16.5" thickBot="1" x14ac:dyDescent="0.25">
      <c r="A229" s="263">
        <f t="shared" si="109"/>
        <v>210</v>
      </c>
      <c r="B229" s="257" t="s">
        <v>285</v>
      </c>
      <c r="C229" s="62"/>
      <c r="D229" s="62"/>
      <c r="E229" s="149" t="s">
        <v>284</v>
      </c>
      <c r="F229" s="218">
        <f>F234+F239+F230</f>
        <v>22881.200000000001</v>
      </c>
      <c r="G229" s="218">
        <f t="shared" ref="G229:H229" si="113">G234+G239+G230</f>
        <v>22881.200000000001</v>
      </c>
      <c r="H229" s="218">
        <f t="shared" si="113"/>
        <v>313.39999999999998</v>
      </c>
      <c r="I229" s="258">
        <f t="shared" si="104"/>
        <v>1.3696834082128559</v>
      </c>
    </row>
    <row r="230" spans="1:10" ht="63" x14ac:dyDescent="0.2">
      <c r="A230" s="295">
        <f t="shared" si="109"/>
        <v>211</v>
      </c>
      <c r="B230" s="302" t="s">
        <v>285</v>
      </c>
      <c r="C230" s="103" t="s">
        <v>406</v>
      </c>
      <c r="D230" s="87"/>
      <c r="E230" s="153" t="s">
        <v>618</v>
      </c>
      <c r="F230" s="222">
        <f>F231</f>
        <v>100</v>
      </c>
      <c r="G230" s="222">
        <f t="shared" ref="G230:H232" si="114">G231</f>
        <v>100</v>
      </c>
      <c r="H230" s="222">
        <f t="shared" si="114"/>
        <v>0</v>
      </c>
      <c r="I230" s="303">
        <f t="shared" si="104"/>
        <v>0</v>
      </c>
    </row>
    <row r="231" spans="1:10" ht="47.25" x14ac:dyDescent="0.2">
      <c r="A231" s="261">
        <f t="shared" si="109"/>
        <v>212</v>
      </c>
      <c r="B231" s="304" t="s">
        <v>285</v>
      </c>
      <c r="C231" s="64" t="s">
        <v>40</v>
      </c>
      <c r="D231" s="77"/>
      <c r="E231" s="151" t="s">
        <v>624</v>
      </c>
      <c r="F231" s="220">
        <f>F232</f>
        <v>100</v>
      </c>
      <c r="G231" s="220">
        <f t="shared" si="114"/>
        <v>100</v>
      </c>
      <c r="H231" s="220">
        <f t="shared" si="114"/>
        <v>0</v>
      </c>
      <c r="I231" s="305">
        <f t="shared" si="104"/>
        <v>0</v>
      </c>
    </row>
    <row r="232" spans="1:10" ht="47.25" x14ac:dyDescent="0.2">
      <c r="A232" s="261">
        <f t="shared" si="109"/>
        <v>213</v>
      </c>
      <c r="B232" s="304" t="s">
        <v>285</v>
      </c>
      <c r="C232" s="78" t="s">
        <v>574</v>
      </c>
      <c r="D232" s="78"/>
      <c r="E232" s="150" t="s">
        <v>573</v>
      </c>
      <c r="F232" s="220">
        <f>F233</f>
        <v>100</v>
      </c>
      <c r="G232" s="220">
        <f t="shared" si="114"/>
        <v>100</v>
      </c>
      <c r="H232" s="220">
        <f t="shared" si="114"/>
        <v>0</v>
      </c>
      <c r="I232" s="305">
        <f t="shared" si="104"/>
        <v>0</v>
      </c>
    </row>
    <row r="233" spans="1:10" ht="63" x14ac:dyDescent="0.2">
      <c r="A233" s="261">
        <f t="shared" si="109"/>
        <v>214</v>
      </c>
      <c r="B233" s="304" t="s">
        <v>285</v>
      </c>
      <c r="C233" s="64" t="s">
        <v>574</v>
      </c>
      <c r="D233" s="64" t="s">
        <v>447</v>
      </c>
      <c r="E233" s="151" t="s">
        <v>690</v>
      </c>
      <c r="F233" s="220">
        <f>ГРБС!G188</f>
        <v>100</v>
      </c>
      <c r="G233" s="220">
        <f>ГРБС!H188</f>
        <v>100</v>
      </c>
      <c r="H233" s="220">
        <f>ГРБС!I188</f>
        <v>0</v>
      </c>
      <c r="I233" s="305">
        <f t="shared" si="104"/>
        <v>0</v>
      </c>
    </row>
    <row r="234" spans="1:10" ht="47.25" x14ac:dyDescent="0.2">
      <c r="A234" s="261">
        <f t="shared" si="109"/>
        <v>215</v>
      </c>
      <c r="B234" s="302" t="s">
        <v>285</v>
      </c>
      <c r="C234" s="69" t="s">
        <v>407</v>
      </c>
      <c r="D234" s="69"/>
      <c r="E234" s="168" t="s">
        <v>448</v>
      </c>
      <c r="F234" s="219">
        <f>F235+F237</f>
        <v>4881.2</v>
      </c>
      <c r="G234" s="219">
        <f t="shared" ref="G234:H234" si="115">G235+G237</f>
        <v>4881.2</v>
      </c>
      <c r="H234" s="219">
        <f t="shared" si="115"/>
        <v>313.39999999999998</v>
      </c>
      <c r="I234" s="305">
        <f t="shared" si="104"/>
        <v>6.4205523231992139</v>
      </c>
    </row>
    <row r="235" spans="1:10" ht="31.5" x14ac:dyDescent="0.2">
      <c r="A235" s="261">
        <f t="shared" si="109"/>
        <v>216</v>
      </c>
      <c r="B235" s="304" t="s">
        <v>285</v>
      </c>
      <c r="C235" s="76" t="s">
        <v>161</v>
      </c>
      <c r="D235" s="64"/>
      <c r="E235" s="151" t="s">
        <v>449</v>
      </c>
      <c r="F235" s="220">
        <f>F236</f>
        <v>4649.2</v>
      </c>
      <c r="G235" s="220">
        <f t="shared" ref="G235:H235" si="116">G236</f>
        <v>4649.2</v>
      </c>
      <c r="H235" s="220">
        <f t="shared" si="116"/>
        <v>313.39999999999998</v>
      </c>
      <c r="I235" s="305">
        <f t="shared" si="104"/>
        <v>6.7409446786543921</v>
      </c>
    </row>
    <row r="236" spans="1:10" ht="31.5" x14ac:dyDescent="0.2">
      <c r="A236" s="261">
        <f t="shared" si="109"/>
        <v>217</v>
      </c>
      <c r="B236" s="304" t="s">
        <v>285</v>
      </c>
      <c r="C236" s="76" t="s">
        <v>161</v>
      </c>
      <c r="D236" s="64" t="s">
        <v>198</v>
      </c>
      <c r="E236" s="151" t="s">
        <v>199</v>
      </c>
      <c r="F236" s="220">
        <f>ГРБС!G191</f>
        <v>4649.2</v>
      </c>
      <c r="G236" s="220">
        <f>ГРБС!H191</f>
        <v>4649.2</v>
      </c>
      <c r="H236" s="220">
        <f>ГРБС!I191</f>
        <v>313.39999999999998</v>
      </c>
      <c r="I236" s="305">
        <f t="shared" si="104"/>
        <v>6.7409446786543921</v>
      </c>
    </row>
    <row r="237" spans="1:10" ht="31.5" x14ac:dyDescent="0.2">
      <c r="A237" s="261">
        <f t="shared" si="109"/>
        <v>218</v>
      </c>
      <c r="B237" s="304" t="s">
        <v>285</v>
      </c>
      <c r="C237" s="76" t="s">
        <v>162</v>
      </c>
      <c r="D237" s="64"/>
      <c r="E237" s="151" t="s">
        <v>487</v>
      </c>
      <c r="F237" s="220">
        <f>F238</f>
        <v>232</v>
      </c>
      <c r="G237" s="220">
        <f t="shared" ref="G237:H237" si="117">G238</f>
        <v>232</v>
      </c>
      <c r="H237" s="220">
        <f t="shared" si="117"/>
        <v>0</v>
      </c>
      <c r="I237" s="305">
        <f t="shared" si="104"/>
        <v>0</v>
      </c>
    </row>
    <row r="238" spans="1:10" ht="31.5" x14ac:dyDescent="0.2">
      <c r="A238" s="261">
        <f t="shared" si="109"/>
        <v>219</v>
      </c>
      <c r="B238" s="306" t="s">
        <v>285</v>
      </c>
      <c r="C238" s="95" t="s">
        <v>162</v>
      </c>
      <c r="D238" s="78" t="s">
        <v>198</v>
      </c>
      <c r="E238" s="152" t="s">
        <v>199</v>
      </c>
      <c r="F238" s="221">
        <f>ГРБС!G193</f>
        <v>232</v>
      </c>
      <c r="G238" s="221">
        <f>ГРБС!H193</f>
        <v>232</v>
      </c>
      <c r="H238" s="221">
        <f>ГРБС!I193</f>
        <v>0</v>
      </c>
      <c r="I238" s="305">
        <f t="shared" si="104"/>
        <v>0</v>
      </c>
    </row>
    <row r="239" spans="1:10" ht="94.5" x14ac:dyDescent="0.2">
      <c r="A239" s="261">
        <f t="shared" si="109"/>
        <v>220</v>
      </c>
      <c r="B239" s="304" t="s">
        <v>285</v>
      </c>
      <c r="C239" s="76" t="s">
        <v>211</v>
      </c>
      <c r="D239" s="64"/>
      <c r="E239" s="150" t="s">
        <v>653</v>
      </c>
      <c r="F239" s="220">
        <f>F240+F243</f>
        <v>17900</v>
      </c>
      <c r="G239" s="220">
        <f t="shared" ref="G239:H239" si="118">G240+G243</f>
        <v>17900</v>
      </c>
      <c r="H239" s="220">
        <f t="shared" si="118"/>
        <v>0</v>
      </c>
      <c r="I239" s="305">
        <f t="shared" si="104"/>
        <v>0</v>
      </c>
    </row>
    <row r="240" spans="1:10" ht="63" x14ac:dyDescent="0.2">
      <c r="A240" s="261">
        <f t="shared" si="109"/>
        <v>221</v>
      </c>
      <c r="B240" s="304" t="s">
        <v>285</v>
      </c>
      <c r="C240" s="76" t="s">
        <v>715</v>
      </c>
      <c r="D240" s="64"/>
      <c r="E240" s="150" t="s">
        <v>564</v>
      </c>
      <c r="F240" s="220">
        <f>F241</f>
        <v>16900</v>
      </c>
      <c r="G240" s="220">
        <f t="shared" ref="G240:H241" si="119">G241</f>
        <v>16900</v>
      </c>
      <c r="H240" s="220">
        <f t="shared" si="119"/>
        <v>0</v>
      </c>
      <c r="I240" s="305">
        <f t="shared" si="104"/>
        <v>0</v>
      </c>
    </row>
    <row r="241" spans="1:9" ht="47.25" x14ac:dyDescent="0.2">
      <c r="A241" s="261">
        <f t="shared" si="109"/>
        <v>222</v>
      </c>
      <c r="B241" s="304" t="s">
        <v>285</v>
      </c>
      <c r="C241" s="84" t="s">
        <v>584</v>
      </c>
      <c r="D241" s="64"/>
      <c r="E241" s="89" t="s">
        <v>583</v>
      </c>
      <c r="F241" s="220">
        <f>F242</f>
        <v>16900</v>
      </c>
      <c r="G241" s="220">
        <f t="shared" si="119"/>
        <v>16900</v>
      </c>
      <c r="H241" s="220">
        <f t="shared" si="119"/>
        <v>0</v>
      </c>
      <c r="I241" s="305">
        <f t="shared" si="104"/>
        <v>0</v>
      </c>
    </row>
    <row r="242" spans="1:9" ht="15.75" x14ac:dyDescent="0.2">
      <c r="A242" s="261">
        <f t="shared" si="109"/>
        <v>223</v>
      </c>
      <c r="B242" s="304" t="s">
        <v>285</v>
      </c>
      <c r="C242" s="84" t="s">
        <v>584</v>
      </c>
      <c r="D242" s="64" t="s">
        <v>512</v>
      </c>
      <c r="E242" s="151" t="s">
        <v>41</v>
      </c>
      <c r="F242" s="220">
        <f>ГРБС!G197</f>
        <v>16900</v>
      </c>
      <c r="G242" s="220">
        <f>ГРБС!H197</f>
        <v>16900</v>
      </c>
      <c r="H242" s="220">
        <f>ГРБС!I197</f>
        <v>0</v>
      </c>
      <c r="I242" s="305">
        <f t="shared" si="104"/>
        <v>0</v>
      </c>
    </row>
    <row r="243" spans="1:9" ht="47.25" x14ac:dyDescent="0.2">
      <c r="A243" s="261">
        <f t="shared" si="109"/>
        <v>224</v>
      </c>
      <c r="B243" s="308" t="s">
        <v>285</v>
      </c>
      <c r="C243" s="94" t="s">
        <v>565</v>
      </c>
      <c r="D243" s="65"/>
      <c r="E243" s="151" t="s">
        <v>731</v>
      </c>
      <c r="F243" s="220">
        <f>F244</f>
        <v>1000</v>
      </c>
      <c r="G243" s="220">
        <f t="shared" ref="G243:H244" si="120">G244</f>
        <v>1000</v>
      </c>
      <c r="H243" s="220">
        <f t="shared" si="120"/>
        <v>0</v>
      </c>
      <c r="I243" s="305">
        <f t="shared" si="104"/>
        <v>0</v>
      </c>
    </row>
    <row r="244" spans="1:9" ht="47.25" x14ac:dyDescent="0.2">
      <c r="A244" s="261">
        <f t="shared" si="109"/>
        <v>225</v>
      </c>
      <c r="B244" s="304" t="s">
        <v>285</v>
      </c>
      <c r="C244" s="84" t="s">
        <v>559</v>
      </c>
      <c r="D244" s="64"/>
      <c r="E244" s="153" t="s">
        <v>558</v>
      </c>
      <c r="F244" s="220">
        <f>F245</f>
        <v>1000</v>
      </c>
      <c r="G244" s="220">
        <f t="shared" si="120"/>
        <v>1000</v>
      </c>
      <c r="H244" s="220">
        <f t="shared" si="120"/>
        <v>0</v>
      </c>
      <c r="I244" s="305">
        <f t="shared" si="104"/>
        <v>0</v>
      </c>
    </row>
    <row r="245" spans="1:9" ht="32.25" thickBot="1" x14ac:dyDescent="0.25">
      <c r="A245" s="298">
        <f t="shared" si="109"/>
        <v>226</v>
      </c>
      <c r="B245" s="306" t="s">
        <v>285</v>
      </c>
      <c r="C245" s="95" t="s">
        <v>560</v>
      </c>
      <c r="D245" s="78" t="s">
        <v>198</v>
      </c>
      <c r="E245" s="152" t="s">
        <v>199</v>
      </c>
      <c r="F245" s="221">
        <f>ГРБС!G200</f>
        <v>1000</v>
      </c>
      <c r="G245" s="221">
        <f>ГРБС!H200</f>
        <v>1000</v>
      </c>
      <c r="H245" s="221">
        <f>ГРБС!I200</f>
        <v>0</v>
      </c>
      <c r="I245" s="307">
        <f t="shared" si="104"/>
        <v>0</v>
      </c>
    </row>
    <row r="246" spans="1:9" ht="16.5" thickBot="1" x14ac:dyDescent="0.25">
      <c r="A246" s="254">
        <f t="shared" si="109"/>
        <v>227</v>
      </c>
      <c r="B246" s="257" t="s">
        <v>287</v>
      </c>
      <c r="C246" s="62"/>
      <c r="D246" s="62"/>
      <c r="E246" s="149" t="s">
        <v>286</v>
      </c>
      <c r="F246" s="218">
        <f>F247</f>
        <v>6700</v>
      </c>
      <c r="G246" s="218">
        <f t="shared" ref="G246:H249" si="121">G247</f>
        <v>6700</v>
      </c>
      <c r="H246" s="218">
        <f t="shared" si="121"/>
        <v>1602.9</v>
      </c>
      <c r="I246" s="258">
        <f t="shared" si="104"/>
        <v>23.923880597014925</v>
      </c>
    </row>
    <row r="247" spans="1:9" ht="63" x14ac:dyDescent="0.2">
      <c r="A247" s="295">
        <f t="shared" si="109"/>
        <v>228</v>
      </c>
      <c r="B247" s="302" t="s">
        <v>287</v>
      </c>
      <c r="C247" s="103" t="s">
        <v>406</v>
      </c>
      <c r="D247" s="63"/>
      <c r="E247" s="153" t="s">
        <v>618</v>
      </c>
      <c r="F247" s="219">
        <f>F248</f>
        <v>6700</v>
      </c>
      <c r="G247" s="219">
        <f t="shared" si="121"/>
        <v>6700</v>
      </c>
      <c r="H247" s="219">
        <f t="shared" si="121"/>
        <v>1602.9</v>
      </c>
      <c r="I247" s="303">
        <f t="shared" si="104"/>
        <v>23.923880597014925</v>
      </c>
    </row>
    <row r="248" spans="1:9" ht="47.25" x14ac:dyDescent="0.2">
      <c r="A248" s="261">
        <f t="shared" si="109"/>
        <v>229</v>
      </c>
      <c r="B248" s="304" t="s">
        <v>287</v>
      </c>
      <c r="C248" s="76" t="s">
        <v>444</v>
      </c>
      <c r="D248" s="77"/>
      <c r="E248" s="150" t="s">
        <v>625</v>
      </c>
      <c r="F248" s="220">
        <f>F249</f>
        <v>6700</v>
      </c>
      <c r="G248" s="220">
        <f t="shared" si="121"/>
        <v>6700</v>
      </c>
      <c r="H248" s="220">
        <f t="shared" si="121"/>
        <v>1602.9</v>
      </c>
      <c r="I248" s="305">
        <f t="shared" si="104"/>
        <v>23.923880597014925</v>
      </c>
    </row>
    <row r="249" spans="1:9" ht="47.25" x14ac:dyDescent="0.2">
      <c r="A249" s="261">
        <f t="shared" si="109"/>
        <v>230</v>
      </c>
      <c r="B249" s="304" t="s">
        <v>287</v>
      </c>
      <c r="C249" s="76" t="s">
        <v>445</v>
      </c>
      <c r="D249" s="77"/>
      <c r="E249" s="151" t="s">
        <v>257</v>
      </c>
      <c r="F249" s="220">
        <f>F250</f>
        <v>6700</v>
      </c>
      <c r="G249" s="220">
        <f t="shared" si="121"/>
        <v>6700</v>
      </c>
      <c r="H249" s="220">
        <f t="shared" si="121"/>
        <v>1602.9</v>
      </c>
      <c r="I249" s="305">
        <f t="shared" si="104"/>
        <v>23.923880597014925</v>
      </c>
    </row>
    <row r="250" spans="1:9" ht="32.25" thickBot="1" x14ac:dyDescent="0.25">
      <c r="A250" s="298">
        <f t="shared" si="109"/>
        <v>231</v>
      </c>
      <c r="B250" s="306" t="s">
        <v>287</v>
      </c>
      <c r="C250" s="95" t="s">
        <v>445</v>
      </c>
      <c r="D250" s="78" t="s">
        <v>198</v>
      </c>
      <c r="E250" s="152" t="s">
        <v>199</v>
      </c>
      <c r="F250" s="221">
        <f>ГРБС!G205</f>
        <v>6700</v>
      </c>
      <c r="G250" s="221">
        <f>ГРБС!H205</f>
        <v>6700</v>
      </c>
      <c r="H250" s="221">
        <f>ГРБС!I205</f>
        <v>1602.9</v>
      </c>
      <c r="I250" s="307">
        <f t="shared" si="104"/>
        <v>23.923880597014925</v>
      </c>
    </row>
    <row r="251" spans="1:9" ht="16.5" thickBot="1" x14ac:dyDescent="0.25">
      <c r="A251" s="254">
        <f t="shared" si="109"/>
        <v>232</v>
      </c>
      <c r="B251" s="257" t="s">
        <v>527</v>
      </c>
      <c r="C251" s="62"/>
      <c r="D251" s="62"/>
      <c r="E251" s="149" t="s">
        <v>516</v>
      </c>
      <c r="F251" s="218">
        <f>F252+F261+F264+F273</f>
        <v>37620.699999999997</v>
      </c>
      <c r="G251" s="218">
        <f t="shared" ref="G251:H251" si="122">G252+G261+G264+G273</f>
        <v>37620.699999999997</v>
      </c>
      <c r="H251" s="218">
        <f t="shared" si="122"/>
        <v>3481</v>
      </c>
      <c r="I251" s="258">
        <f t="shared" si="104"/>
        <v>9.2528847150637823</v>
      </c>
    </row>
    <row r="252" spans="1:9" ht="47.25" x14ac:dyDescent="0.2">
      <c r="A252" s="295">
        <f t="shared" si="109"/>
        <v>233</v>
      </c>
      <c r="B252" s="302" t="s">
        <v>527</v>
      </c>
      <c r="C252" s="75" t="s">
        <v>396</v>
      </c>
      <c r="D252" s="63"/>
      <c r="E252" s="153" t="s">
        <v>333</v>
      </c>
      <c r="F252" s="219">
        <f>F253</f>
        <v>22761.5</v>
      </c>
      <c r="G252" s="219">
        <f t="shared" ref="G252:H252" si="123">G253</f>
        <v>22761.5</v>
      </c>
      <c r="H252" s="219">
        <f t="shared" si="123"/>
        <v>3481</v>
      </c>
      <c r="I252" s="303">
        <f t="shared" si="104"/>
        <v>15.293368187509609</v>
      </c>
    </row>
    <row r="253" spans="1:9" ht="63" x14ac:dyDescent="0.2">
      <c r="A253" s="261">
        <f t="shared" si="109"/>
        <v>234</v>
      </c>
      <c r="B253" s="302" t="s">
        <v>527</v>
      </c>
      <c r="C253" s="75" t="s">
        <v>217</v>
      </c>
      <c r="D253" s="77"/>
      <c r="E253" s="201" t="s">
        <v>339</v>
      </c>
      <c r="F253" s="219">
        <f>F254+F256+F258</f>
        <v>22761.5</v>
      </c>
      <c r="G253" s="219">
        <f t="shared" ref="G253:H253" si="124">G254+G256+G258</f>
        <v>22761.5</v>
      </c>
      <c r="H253" s="219">
        <f t="shared" si="124"/>
        <v>3481</v>
      </c>
      <c r="I253" s="305">
        <f t="shared" si="104"/>
        <v>15.293368187509609</v>
      </c>
    </row>
    <row r="254" spans="1:9" ht="47.25" x14ac:dyDescent="0.2">
      <c r="A254" s="261">
        <f t="shared" si="109"/>
        <v>235</v>
      </c>
      <c r="B254" s="304" t="s">
        <v>527</v>
      </c>
      <c r="C254" s="75" t="s">
        <v>219</v>
      </c>
      <c r="D254" s="64"/>
      <c r="E254" s="202" t="s">
        <v>218</v>
      </c>
      <c r="F254" s="220">
        <f>ГРБС!G210</f>
        <v>12702.8</v>
      </c>
      <c r="G254" s="220">
        <f>ГРБС!H210</f>
        <v>12702.8</v>
      </c>
      <c r="H254" s="220">
        <f>ГРБС!I210</f>
        <v>3332.8</v>
      </c>
      <c r="I254" s="305">
        <f t="shared" si="104"/>
        <v>26.236735207985646</v>
      </c>
    </row>
    <row r="255" spans="1:9" ht="31.5" x14ac:dyDescent="0.2">
      <c r="A255" s="261">
        <f t="shared" si="109"/>
        <v>236</v>
      </c>
      <c r="B255" s="304" t="s">
        <v>527</v>
      </c>
      <c r="C255" s="75" t="s">
        <v>219</v>
      </c>
      <c r="D255" s="64" t="s">
        <v>198</v>
      </c>
      <c r="E255" s="151" t="s">
        <v>199</v>
      </c>
      <c r="F255" s="220">
        <f>ГРБС!G210</f>
        <v>12702.8</v>
      </c>
      <c r="G255" s="220">
        <f>ГРБС!H210</f>
        <v>12702.8</v>
      </c>
      <c r="H255" s="220">
        <f>ГРБС!I210</f>
        <v>3332.8</v>
      </c>
      <c r="I255" s="305">
        <f t="shared" si="104"/>
        <v>26.236735207985646</v>
      </c>
    </row>
    <row r="256" spans="1:9" ht="15.75" x14ac:dyDescent="0.2">
      <c r="A256" s="261">
        <f t="shared" si="109"/>
        <v>237</v>
      </c>
      <c r="B256" s="304" t="s">
        <v>527</v>
      </c>
      <c r="C256" s="75" t="s">
        <v>220</v>
      </c>
      <c r="D256" s="64"/>
      <c r="E256" s="151" t="s">
        <v>543</v>
      </c>
      <c r="F256" s="220">
        <f>F257</f>
        <v>1904.1</v>
      </c>
      <c r="G256" s="220">
        <f t="shared" ref="G256:H256" si="125">G257</f>
        <v>1904.1</v>
      </c>
      <c r="H256" s="220">
        <f t="shared" si="125"/>
        <v>148.19999999999999</v>
      </c>
      <c r="I256" s="305">
        <f t="shared" si="104"/>
        <v>7.7832046636206078</v>
      </c>
    </row>
    <row r="257" spans="1:12" ht="31.5" x14ac:dyDescent="0.2">
      <c r="A257" s="261">
        <f t="shared" si="109"/>
        <v>238</v>
      </c>
      <c r="B257" s="304" t="s">
        <v>527</v>
      </c>
      <c r="C257" s="75" t="s">
        <v>220</v>
      </c>
      <c r="D257" s="64" t="s">
        <v>198</v>
      </c>
      <c r="E257" s="151" t="s">
        <v>199</v>
      </c>
      <c r="F257" s="220">
        <f>ГРБС!G212</f>
        <v>1904.1</v>
      </c>
      <c r="G257" s="220">
        <f>ГРБС!H212</f>
        <v>1904.1</v>
      </c>
      <c r="H257" s="220">
        <f>ГРБС!I212</f>
        <v>148.19999999999999</v>
      </c>
      <c r="I257" s="305">
        <f t="shared" si="104"/>
        <v>7.7832046636206078</v>
      </c>
    </row>
    <row r="258" spans="1:12" ht="31.5" x14ac:dyDescent="0.2">
      <c r="A258" s="261">
        <f t="shared" si="109"/>
        <v>239</v>
      </c>
      <c r="B258" s="304" t="s">
        <v>527</v>
      </c>
      <c r="C258" s="75" t="s">
        <v>221</v>
      </c>
      <c r="D258" s="64"/>
      <c r="E258" s="151" t="s">
        <v>53</v>
      </c>
      <c r="F258" s="220">
        <f>F259</f>
        <v>8154.6</v>
      </c>
      <c r="G258" s="220">
        <f t="shared" ref="G258:H258" si="126">G259</f>
        <v>8154.6</v>
      </c>
      <c r="H258" s="220">
        <f t="shared" si="126"/>
        <v>0</v>
      </c>
      <c r="I258" s="305">
        <f t="shared" si="104"/>
        <v>0</v>
      </c>
      <c r="K258" s="1"/>
      <c r="L258" s="1"/>
    </row>
    <row r="259" spans="1:12" ht="31.5" x14ac:dyDescent="0.2">
      <c r="A259" s="261">
        <f t="shared" si="109"/>
        <v>240</v>
      </c>
      <c r="B259" s="304" t="s">
        <v>527</v>
      </c>
      <c r="C259" s="75" t="s">
        <v>221</v>
      </c>
      <c r="D259" s="64" t="s">
        <v>198</v>
      </c>
      <c r="E259" s="151" t="s">
        <v>199</v>
      </c>
      <c r="F259" s="220">
        <f>ГРБС!G214</f>
        <v>8154.6</v>
      </c>
      <c r="G259" s="220">
        <f>ГРБС!H214</f>
        <v>8154.6</v>
      </c>
      <c r="H259" s="220">
        <f>ГРБС!I214</f>
        <v>0</v>
      </c>
      <c r="I259" s="305">
        <f t="shared" si="104"/>
        <v>0</v>
      </c>
    </row>
    <row r="260" spans="1:12" ht="47.25" x14ac:dyDescent="0.2">
      <c r="A260" s="261">
        <f t="shared" si="109"/>
        <v>241</v>
      </c>
      <c r="B260" s="304" t="s">
        <v>527</v>
      </c>
      <c r="C260" s="76" t="s">
        <v>404</v>
      </c>
      <c r="D260" s="64"/>
      <c r="E260" s="150" t="s">
        <v>334</v>
      </c>
      <c r="F260" s="220">
        <f>F261</f>
        <v>1761.3</v>
      </c>
      <c r="G260" s="220">
        <f t="shared" ref="G260:H262" si="127">G261</f>
        <v>1761.3</v>
      </c>
      <c r="H260" s="220">
        <f t="shared" si="127"/>
        <v>0</v>
      </c>
      <c r="I260" s="305">
        <f t="shared" si="104"/>
        <v>0</v>
      </c>
    </row>
    <row r="261" spans="1:12" ht="15.75" x14ac:dyDescent="0.2">
      <c r="A261" s="261">
        <f t="shared" si="109"/>
        <v>242</v>
      </c>
      <c r="B261" s="304" t="s">
        <v>527</v>
      </c>
      <c r="C261" s="76" t="s">
        <v>424</v>
      </c>
      <c r="D261" s="64"/>
      <c r="E261" s="150" t="s">
        <v>117</v>
      </c>
      <c r="F261" s="220">
        <f>F262</f>
        <v>1761.3</v>
      </c>
      <c r="G261" s="220">
        <f t="shared" si="127"/>
        <v>1761.3</v>
      </c>
      <c r="H261" s="220">
        <f t="shared" si="127"/>
        <v>0</v>
      </c>
      <c r="I261" s="305">
        <f t="shared" si="104"/>
        <v>0</v>
      </c>
    </row>
    <row r="262" spans="1:12" ht="31.5" x14ac:dyDescent="0.2">
      <c r="A262" s="261">
        <f t="shared" si="109"/>
        <v>243</v>
      </c>
      <c r="B262" s="304" t="s">
        <v>527</v>
      </c>
      <c r="C262" s="76" t="s">
        <v>425</v>
      </c>
      <c r="D262" s="64"/>
      <c r="E262" s="150" t="s">
        <v>118</v>
      </c>
      <c r="F262" s="220">
        <f>F263</f>
        <v>1761.3</v>
      </c>
      <c r="G262" s="220">
        <f t="shared" si="127"/>
        <v>1761.3</v>
      </c>
      <c r="H262" s="220">
        <f t="shared" si="127"/>
        <v>0</v>
      </c>
      <c r="I262" s="305">
        <f t="shared" si="104"/>
        <v>0</v>
      </c>
    </row>
    <row r="263" spans="1:12" ht="31.5" x14ac:dyDescent="0.2">
      <c r="A263" s="261">
        <f t="shared" si="109"/>
        <v>244</v>
      </c>
      <c r="B263" s="306" t="s">
        <v>527</v>
      </c>
      <c r="C263" s="76" t="s">
        <v>425</v>
      </c>
      <c r="D263" s="78" t="s">
        <v>198</v>
      </c>
      <c r="E263" s="151" t="s">
        <v>199</v>
      </c>
      <c r="F263" s="221">
        <f>ГРБС!G216</f>
        <v>1761.3</v>
      </c>
      <c r="G263" s="221">
        <f>ГРБС!H216</f>
        <v>1761.3</v>
      </c>
      <c r="H263" s="221">
        <f>ГРБС!I216</f>
        <v>0</v>
      </c>
      <c r="I263" s="305">
        <f t="shared" si="104"/>
        <v>0</v>
      </c>
    </row>
    <row r="264" spans="1:12" ht="63" x14ac:dyDescent="0.2">
      <c r="A264" s="261">
        <f t="shared" si="109"/>
        <v>245</v>
      </c>
      <c r="B264" s="304" t="s">
        <v>527</v>
      </c>
      <c r="C264" s="135" t="s">
        <v>579</v>
      </c>
      <c r="D264" s="64"/>
      <c r="E264" s="203" t="s">
        <v>626</v>
      </c>
      <c r="F264" s="220">
        <f>F265+F267+F269+F271</f>
        <v>12892.699999999999</v>
      </c>
      <c r="G264" s="220">
        <f t="shared" ref="G264:H264" si="128">G265+G267+G269+G271</f>
        <v>12892.699999999999</v>
      </c>
      <c r="H264" s="220">
        <f t="shared" si="128"/>
        <v>0</v>
      </c>
      <c r="I264" s="305">
        <f t="shared" si="104"/>
        <v>0</v>
      </c>
    </row>
    <row r="265" spans="1:12" ht="47.25" x14ac:dyDescent="0.2">
      <c r="A265" s="261">
        <f t="shared" si="109"/>
        <v>246</v>
      </c>
      <c r="B265" s="304" t="s">
        <v>527</v>
      </c>
      <c r="C265" s="84" t="s">
        <v>580</v>
      </c>
      <c r="D265" s="64"/>
      <c r="E265" s="151" t="s">
        <v>552</v>
      </c>
      <c r="F265" s="220">
        <f>F266</f>
        <v>5429.9</v>
      </c>
      <c r="G265" s="220">
        <f t="shared" ref="G265:H265" si="129">G266</f>
        <v>5429.9</v>
      </c>
      <c r="H265" s="220">
        <f t="shared" si="129"/>
        <v>0</v>
      </c>
      <c r="I265" s="305">
        <f t="shared" si="104"/>
        <v>0</v>
      </c>
    </row>
    <row r="266" spans="1:12" ht="31.5" x14ac:dyDescent="0.2">
      <c r="A266" s="261">
        <f t="shared" si="109"/>
        <v>247</v>
      </c>
      <c r="B266" s="304" t="s">
        <v>527</v>
      </c>
      <c r="C266" s="84" t="s">
        <v>580</v>
      </c>
      <c r="D266" s="64" t="s">
        <v>198</v>
      </c>
      <c r="E266" s="151" t="s">
        <v>199</v>
      </c>
      <c r="F266" s="220">
        <f>ГРБС!G221</f>
        <v>5429.9</v>
      </c>
      <c r="G266" s="220">
        <f>ГРБС!H221</f>
        <v>5429.9</v>
      </c>
      <c r="H266" s="220">
        <f>ГРБС!I221</f>
        <v>0</v>
      </c>
      <c r="I266" s="305">
        <f t="shared" si="104"/>
        <v>0</v>
      </c>
    </row>
    <row r="267" spans="1:12" ht="15.75" x14ac:dyDescent="0.2">
      <c r="A267" s="261">
        <f t="shared" si="109"/>
        <v>248</v>
      </c>
      <c r="B267" s="304" t="s">
        <v>527</v>
      </c>
      <c r="C267" s="84" t="s">
        <v>581</v>
      </c>
      <c r="D267" s="64"/>
      <c r="E267" s="151" t="s">
        <v>48</v>
      </c>
      <c r="F267" s="220">
        <f>F268</f>
        <v>697</v>
      </c>
      <c r="G267" s="220">
        <f t="shared" ref="G267:H267" si="130">G268</f>
        <v>697</v>
      </c>
      <c r="H267" s="220">
        <f t="shared" si="130"/>
        <v>0</v>
      </c>
      <c r="I267" s="305">
        <f t="shared" si="104"/>
        <v>0</v>
      </c>
    </row>
    <row r="268" spans="1:12" ht="31.5" x14ac:dyDescent="0.2">
      <c r="A268" s="261">
        <f t="shared" si="109"/>
        <v>249</v>
      </c>
      <c r="B268" s="304" t="s">
        <v>527</v>
      </c>
      <c r="C268" s="84" t="s">
        <v>581</v>
      </c>
      <c r="D268" s="64" t="s">
        <v>198</v>
      </c>
      <c r="E268" s="151" t="s">
        <v>199</v>
      </c>
      <c r="F268" s="221">
        <f>ГРБС!G223</f>
        <v>697</v>
      </c>
      <c r="G268" s="221">
        <f>ГРБС!H223</f>
        <v>697</v>
      </c>
      <c r="H268" s="221">
        <f>ГРБС!I223</f>
        <v>0</v>
      </c>
      <c r="I268" s="305">
        <f t="shared" si="104"/>
        <v>0</v>
      </c>
    </row>
    <row r="269" spans="1:12" ht="31.5" x14ac:dyDescent="0.2">
      <c r="A269" s="261">
        <f t="shared" si="109"/>
        <v>250</v>
      </c>
      <c r="B269" s="304" t="s">
        <v>527</v>
      </c>
      <c r="C269" s="74" t="s">
        <v>582</v>
      </c>
      <c r="D269" s="64"/>
      <c r="E269" s="89" t="s">
        <v>553</v>
      </c>
      <c r="F269" s="220">
        <f>F270</f>
        <v>3234.4</v>
      </c>
      <c r="G269" s="220">
        <f t="shared" ref="G269:H269" si="131">G270</f>
        <v>3234.4</v>
      </c>
      <c r="H269" s="220">
        <f t="shared" si="131"/>
        <v>0</v>
      </c>
      <c r="I269" s="305">
        <f t="shared" si="104"/>
        <v>0</v>
      </c>
    </row>
    <row r="270" spans="1:12" ht="31.5" x14ac:dyDescent="0.2">
      <c r="A270" s="261">
        <f t="shared" si="109"/>
        <v>251</v>
      </c>
      <c r="B270" s="304" t="s">
        <v>527</v>
      </c>
      <c r="C270" s="84" t="s">
        <v>582</v>
      </c>
      <c r="D270" s="64" t="s">
        <v>198</v>
      </c>
      <c r="E270" s="151" t="s">
        <v>199</v>
      </c>
      <c r="F270" s="220">
        <f>ГРБС!G225</f>
        <v>3234.4</v>
      </c>
      <c r="G270" s="220">
        <f>ГРБС!H225</f>
        <v>3234.4</v>
      </c>
      <c r="H270" s="220">
        <f>ГРБС!I225</f>
        <v>0</v>
      </c>
      <c r="I270" s="305">
        <f t="shared" si="104"/>
        <v>0</v>
      </c>
    </row>
    <row r="271" spans="1:12" ht="31.5" x14ac:dyDescent="0.2">
      <c r="A271" s="261">
        <f t="shared" si="109"/>
        <v>252</v>
      </c>
      <c r="B271" s="304" t="s">
        <v>527</v>
      </c>
      <c r="C271" s="84" t="s">
        <v>587</v>
      </c>
      <c r="D271" s="64"/>
      <c r="E271" s="150" t="s">
        <v>586</v>
      </c>
      <c r="F271" s="219">
        <f>F272</f>
        <v>3531.4</v>
      </c>
      <c r="G271" s="219">
        <f t="shared" ref="G271:H271" si="132">G272</f>
        <v>3531.4</v>
      </c>
      <c r="H271" s="219">
        <f t="shared" si="132"/>
        <v>0</v>
      </c>
      <c r="I271" s="305">
        <f t="shared" si="104"/>
        <v>0</v>
      </c>
    </row>
    <row r="272" spans="1:12" ht="31.5" x14ac:dyDescent="0.2">
      <c r="A272" s="261">
        <f t="shared" si="109"/>
        <v>253</v>
      </c>
      <c r="B272" s="304" t="s">
        <v>527</v>
      </c>
      <c r="C272" s="84" t="s">
        <v>587</v>
      </c>
      <c r="D272" s="64" t="s">
        <v>198</v>
      </c>
      <c r="E272" s="151" t="s">
        <v>199</v>
      </c>
      <c r="F272" s="220">
        <f>ГРБС!G227</f>
        <v>3531.4</v>
      </c>
      <c r="G272" s="220">
        <f>ГРБС!H227</f>
        <v>3531.4</v>
      </c>
      <c r="H272" s="220">
        <f>ГРБС!I227</f>
        <v>0</v>
      </c>
      <c r="I272" s="305">
        <f t="shared" si="104"/>
        <v>0</v>
      </c>
    </row>
    <row r="273" spans="1:9" ht="15.75" x14ac:dyDescent="0.2">
      <c r="A273" s="261">
        <f t="shared" si="109"/>
        <v>254</v>
      </c>
      <c r="B273" s="304" t="s">
        <v>527</v>
      </c>
      <c r="C273" s="84" t="s">
        <v>68</v>
      </c>
      <c r="D273" s="64"/>
      <c r="E273" s="151" t="s">
        <v>194</v>
      </c>
      <c r="F273" s="220">
        <f>F274</f>
        <v>205.2</v>
      </c>
      <c r="G273" s="220">
        <f t="shared" ref="G273:H274" si="133">G274</f>
        <v>205.2</v>
      </c>
      <c r="H273" s="220">
        <f t="shared" si="133"/>
        <v>0</v>
      </c>
      <c r="I273" s="305">
        <f t="shared" si="104"/>
        <v>0</v>
      </c>
    </row>
    <row r="274" spans="1:9" ht="78.75" x14ac:dyDescent="0.2">
      <c r="A274" s="261">
        <f t="shared" si="109"/>
        <v>255</v>
      </c>
      <c r="B274" s="304" t="s">
        <v>527</v>
      </c>
      <c r="C274" s="84" t="s">
        <v>683</v>
      </c>
      <c r="D274" s="64"/>
      <c r="E274" s="151" t="s">
        <v>684</v>
      </c>
      <c r="F274" s="220">
        <f>F275</f>
        <v>205.2</v>
      </c>
      <c r="G274" s="220">
        <f t="shared" si="133"/>
        <v>205.2</v>
      </c>
      <c r="H274" s="220">
        <f t="shared" si="133"/>
        <v>0</v>
      </c>
      <c r="I274" s="305">
        <f t="shared" si="104"/>
        <v>0</v>
      </c>
    </row>
    <row r="275" spans="1:9" ht="32.25" thickBot="1" x14ac:dyDescent="0.25">
      <c r="A275" s="298">
        <f t="shared" si="109"/>
        <v>256</v>
      </c>
      <c r="B275" s="308" t="s">
        <v>527</v>
      </c>
      <c r="C275" s="158" t="s">
        <v>683</v>
      </c>
      <c r="D275" s="65" t="s">
        <v>198</v>
      </c>
      <c r="E275" s="268" t="s">
        <v>199</v>
      </c>
      <c r="F275" s="222">
        <f>ГРБС!G230</f>
        <v>205.2</v>
      </c>
      <c r="G275" s="222">
        <f>ГРБС!H230</f>
        <v>205.2</v>
      </c>
      <c r="H275" s="222">
        <f>ГРБС!I230</f>
        <v>0</v>
      </c>
      <c r="I275" s="307">
        <f t="shared" si="104"/>
        <v>0</v>
      </c>
    </row>
    <row r="276" spans="1:9" ht="32.25" thickBot="1" x14ac:dyDescent="0.25">
      <c r="A276" s="254">
        <f t="shared" si="109"/>
        <v>257</v>
      </c>
      <c r="B276" s="257" t="s">
        <v>477</v>
      </c>
      <c r="C276" s="108"/>
      <c r="D276" s="62"/>
      <c r="E276" s="149" t="s">
        <v>478</v>
      </c>
      <c r="F276" s="218">
        <f>F277</f>
        <v>21</v>
      </c>
      <c r="G276" s="218">
        <f t="shared" ref="G276:H278" si="134">G277</f>
        <v>21</v>
      </c>
      <c r="H276" s="218">
        <f t="shared" si="134"/>
        <v>0</v>
      </c>
      <c r="I276" s="258">
        <f t="shared" si="104"/>
        <v>0</v>
      </c>
    </row>
    <row r="277" spans="1:9" ht="15.75" x14ac:dyDescent="0.2">
      <c r="A277" s="295">
        <f t="shared" si="109"/>
        <v>258</v>
      </c>
      <c r="B277" s="302" t="s">
        <v>477</v>
      </c>
      <c r="C277" s="75" t="s">
        <v>68</v>
      </c>
      <c r="D277" s="65"/>
      <c r="E277" s="168" t="s">
        <v>194</v>
      </c>
      <c r="F277" s="222">
        <f>F278</f>
        <v>21</v>
      </c>
      <c r="G277" s="222">
        <f t="shared" si="134"/>
        <v>21</v>
      </c>
      <c r="H277" s="222">
        <f t="shared" si="134"/>
        <v>0</v>
      </c>
      <c r="I277" s="303">
        <f t="shared" ref="I277:I336" si="135">H277/G277*100</f>
        <v>0</v>
      </c>
    </row>
    <row r="278" spans="1:9" ht="78.75" x14ac:dyDescent="0.2">
      <c r="A278" s="261">
        <f t="shared" si="109"/>
        <v>259</v>
      </c>
      <c r="B278" s="302" t="s">
        <v>477</v>
      </c>
      <c r="C278" s="76" t="s">
        <v>480</v>
      </c>
      <c r="D278" s="77"/>
      <c r="E278" s="151" t="s">
        <v>479</v>
      </c>
      <c r="F278" s="220">
        <f>F279</f>
        <v>21</v>
      </c>
      <c r="G278" s="220">
        <f t="shared" si="134"/>
        <v>21</v>
      </c>
      <c r="H278" s="220">
        <f t="shared" si="134"/>
        <v>0</v>
      </c>
      <c r="I278" s="305">
        <f t="shared" si="135"/>
        <v>0</v>
      </c>
    </row>
    <row r="279" spans="1:9" ht="63.75" thickBot="1" x14ac:dyDescent="0.25">
      <c r="A279" s="298">
        <f t="shared" si="109"/>
        <v>260</v>
      </c>
      <c r="B279" s="308" t="s">
        <v>477</v>
      </c>
      <c r="C279" s="95" t="s">
        <v>480</v>
      </c>
      <c r="D279" s="78" t="s">
        <v>447</v>
      </c>
      <c r="E279" s="152" t="s">
        <v>690</v>
      </c>
      <c r="F279" s="222">
        <f>ГРБС!G234</f>
        <v>21</v>
      </c>
      <c r="G279" s="222">
        <f>ГРБС!H234</f>
        <v>21</v>
      </c>
      <c r="H279" s="222">
        <f>ГРБС!I234</f>
        <v>0</v>
      </c>
      <c r="I279" s="307">
        <f t="shared" si="135"/>
        <v>0</v>
      </c>
    </row>
    <row r="280" spans="1:9" ht="16.5" thickBot="1" x14ac:dyDescent="0.25">
      <c r="A280" s="254">
        <f t="shared" si="109"/>
        <v>261</v>
      </c>
      <c r="B280" s="255" t="s">
        <v>312</v>
      </c>
      <c r="C280" s="61"/>
      <c r="D280" s="61"/>
      <c r="E280" s="269" t="s">
        <v>313</v>
      </c>
      <c r="F280" s="217">
        <f>F281+F286</f>
        <v>1024.8</v>
      </c>
      <c r="G280" s="217">
        <f t="shared" ref="G280:H280" si="136">G281+G286</f>
        <v>1024.8</v>
      </c>
      <c r="H280" s="217">
        <f t="shared" si="136"/>
        <v>0</v>
      </c>
      <c r="I280" s="256">
        <f t="shared" si="135"/>
        <v>0</v>
      </c>
    </row>
    <row r="281" spans="1:9" ht="32.25" thickBot="1" x14ac:dyDescent="0.25">
      <c r="A281" s="254">
        <f t="shared" si="109"/>
        <v>262</v>
      </c>
      <c r="B281" s="257" t="s">
        <v>499</v>
      </c>
      <c r="C281" s="62"/>
      <c r="D281" s="62"/>
      <c r="E281" s="149" t="s">
        <v>500</v>
      </c>
      <c r="F281" s="218">
        <f>F282</f>
        <v>832</v>
      </c>
      <c r="G281" s="218">
        <f t="shared" ref="G281:H284" si="137">G282</f>
        <v>832</v>
      </c>
      <c r="H281" s="218">
        <f t="shared" si="137"/>
        <v>0</v>
      </c>
      <c r="I281" s="258">
        <f t="shared" si="135"/>
        <v>0</v>
      </c>
    </row>
    <row r="282" spans="1:9" ht="47.25" x14ac:dyDescent="0.2">
      <c r="A282" s="295">
        <f t="shared" si="109"/>
        <v>263</v>
      </c>
      <c r="B282" s="302" t="s">
        <v>499</v>
      </c>
      <c r="C282" s="75" t="s">
        <v>404</v>
      </c>
      <c r="D282" s="109"/>
      <c r="E282" s="153" t="s">
        <v>334</v>
      </c>
      <c r="F282" s="219">
        <f>F283</f>
        <v>832</v>
      </c>
      <c r="G282" s="219">
        <f t="shared" si="137"/>
        <v>832</v>
      </c>
      <c r="H282" s="219">
        <f t="shared" si="137"/>
        <v>0</v>
      </c>
      <c r="I282" s="303">
        <f t="shared" si="135"/>
        <v>0</v>
      </c>
    </row>
    <row r="283" spans="1:9" ht="15.75" x14ac:dyDescent="0.2">
      <c r="A283" s="261">
        <f t="shared" si="109"/>
        <v>264</v>
      </c>
      <c r="B283" s="304" t="s">
        <v>499</v>
      </c>
      <c r="C283" s="76" t="s">
        <v>424</v>
      </c>
      <c r="D283" s="86"/>
      <c r="E283" s="150" t="s">
        <v>117</v>
      </c>
      <c r="F283" s="220">
        <f>F284</f>
        <v>832</v>
      </c>
      <c r="G283" s="220">
        <f t="shared" si="137"/>
        <v>832</v>
      </c>
      <c r="H283" s="220">
        <f t="shared" si="137"/>
        <v>0</v>
      </c>
      <c r="I283" s="305">
        <f t="shared" si="135"/>
        <v>0</v>
      </c>
    </row>
    <row r="284" spans="1:9" ht="31.5" x14ac:dyDescent="0.2">
      <c r="A284" s="261">
        <f t="shared" si="109"/>
        <v>265</v>
      </c>
      <c r="B284" s="304" t="s">
        <v>499</v>
      </c>
      <c r="C284" s="76" t="s">
        <v>426</v>
      </c>
      <c r="D284" s="86"/>
      <c r="E284" s="150" t="s">
        <v>119</v>
      </c>
      <c r="F284" s="220">
        <f>F285</f>
        <v>832</v>
      </c>
      <c r="G284" s="220">
        <f t="shared" si="137"/>
        <v>832</v>
      </c>
      <c r="H284" s="220">
        <f t="shared" si="137"/>
        <v>0</v>
      </c>
      <c r="I284" s="305">
        <f t="shared" si="135"/>
        <v>0</v>
      </c>
    </row>
    <row r="285" spans="1:9" ht="32.25" thickBot="1" x14ac:dyDescent="0.25">
      <c r="A285" s="298">
        <f t="shared" ref="A285:A352" si="138">A284+1</f>
        <v>266</v>
      </c>
      <c r="B285" s="306" t="s">
        <v>499</v>
      </c>
      <c r="C285" s="95" t="s">
        <v>426</v>
      </c>
      <c r="D285" s="78" t="s">
        <v>198</v>
      </c>
      <c r="E285" s="152" t="s">
        <v>199</v>
      </c>
      <c r="F285" s="221">
        <f>ГРБС!G240</f>
        <v>832</v>
      </c>
      <c r="G285" s="221">
        <f>ГРБС!H240</f>
        <v>832</v>
      </c>
      <c r="H285" s="221">
        <f>ГРБС!I240</f>
        <v>0</v>
      </c>
      <c r="I285" s="307">
        <f t="shared" si="135"/>
        <v>0</v>
      </c>
    </row>
    <row r="286" spans="1:9" ht="32.25" thickBot="1" x14ac:dyDescent="0.25">
      <c r="A286" s="254">
        <f t="shared" si="138"/>
        <v>267</v>
      </c>
      <c r="B286" s="257" t="s">
        <v>134</v>
      </c>
      <c r="C286" s="93"/>
      <c r="D286" s="93"/>
      <c r="E286" s="149" t="s">
        <v>135</v>
      </c>
      <c r="F286" s="218">
        <f>F287</f>
        <v>192.8</v>
      </c>
      <c r="G286" s="218">
        <f t="shared" ref="G286:H287" si="139">G287</f>
        <v>192.8</v>
      </c>
      <c r="H286" s="218">
        <f t="shared" si="139"/>
        <v>0</v>
      </c>
      <c r="I286" s="258">
        <f t="shared" si="135"/>
        <v>0</v>
      </c>
    </row>
    <row r="287" spans="1:9" ht="47.25" x14ac:dyDescent="0.2">
      <c r="A287" s="295">
        <f t="shared" si="138"/>
        <v>268</v>
      </c>
      <c r="B287" s="302" t="s">
        <v>134</v>
      </c>
      <c r="C287" s="75" t="s">
        <v>404</v>
      </c>
      <c r="D287" s="69"/>
      <c r="E287" s="153" t="s">
        <v>334</v>
      </c>
      <c r="F287" s="219">
        <f>F288</f>
        <v>192.8</v>
      </c>
      <c r="G287" s="219">
        <f t="shared" si="139"/>
        <v>192.8</v>
      </c>
      <c r="H287" s="219">
        <f t="shared" si="139"/>
        <v>0</v>
      </c>
      <c r="I287" s="303">
        <f t="shared" si="135"/>
        <v>0</v>
      </c>
    </row>
    <row r="288" spans="1:9" ht="15.75" x14ac:dyDescent="0.2">
      <c r="A288" s="261">
        <f t="shared" si="138"/>
        <v>269</v>
      </c>
      <c r="B288" s="304" t="s">
        <v>134</v>
      </c>
      <c r="C288" s="76" t="s">
        <v>424</v>
      </c>
      <c r="D288" s="86"/>
      <c r="E288" s="150" t="s">
        <v>117</v>
      </c>
      <c r="F288" s="220">
        <f>F289+F291</f>
        <v>192.8</v>
      </c>
      <c r="G288" s="220">
        <f t="shared" ref="G288:H288" si="140">G289+G291</f>
        <v>192.8</v>
      </c>
      <c r="H288" s="220">
        <f t="shared" si="140"/>
        <v>0</v>
      </c>
      <c r="I288" s="305">
        <f t="shared" si="135"/>
        <v>0</v>
      </c>
    </row>
    <row r="289" spans="1:10" ht="31.5" x14ac:dyDescent="0.2">
      <c r="A289" s="261">
        <f t="shared" si="138"/>
        <v>270</v>
      </c>
      <c r="B289" s="304" t="s">
        <v>134</v>
      </c>
      <c r="C289" s="76" t="s">
        <v>427</v>
      </c>
      <c r="D289" s="86"/>
      <c r="E289" s="150" t="s">
        <v>120</v>
      </c>
      <c r="F289" s="220">
        <f>F290</f>
        <v>139.4</v>
      </c>
      <c r="G289" s="220">
        <f t="shared" ref="G289:H289" si="141">G290</f>
        <v>139.4</v>
      </c>
      <c r="H289" s="220">
        <f t="shared" si="141"/>
        <v>0</v>
      </c>
      <c r="I289" s="305">
        <f t="shared" si="135"/>
        <v>0</v>
      </c>
    </row>
    <row r="290" spans="1:10" ht="31.5" x14ac:dyDescent="0.2">
      <c r="A290" s="261">
        <f t="shared" si="138"/>
        <v>271</v>
      </c>
      <c r="B290" s="304" t="s">
        <v>134</v>
      </c>
      <c r="C290" s="76" t="s">
        <v>427</v>
      </c>
      <c r="D290" s="64" t="s">
        <v>198</v>
      </c>
      <c r="E290" s="151" t="s">
        <v>199</v>
      </c>
      <c r="F290" s="220">
        <f>ГРБС!G245</f>
        <v>139.4</v>
      </c>
      <c r="G290" s="220">
        <f>ГРБС!H245</f>
        <v>139.4</v>
      </c>
      <c r="H290" s="220">
        <f>ГРБС!I245</f>
        <v>0</v>
      </c>
      <c r="I290" s="305">
        <f t="shared" si="135"/>
        <v>0</v>
      </c>
    </row>
    <row r="291" spans="1:10" ht="31.5" x14ac:dyDescent="0.2">
      <c r="A291" s="261">
        <f t="shared" si="138"/>
        <v>272</v>
      </c>
      <c r="B291" s="304" t="s">
        <v>134</v>
      </c>
      <c r="C291" s="76" t="s">
        <v>428</v>
      </c>
      <c r="D291" s="64"/>
      <c r="E291" s="150" t="s">
        <v>121</v>
      </c>
      <c r="F291" s="220">
        <f>F292</f>
        <v>53.4</v>
      </c>
      <c r="G291" s="220">
        <f t="shared" ref="G291:H291" si="142">G292</f>
        <v>53.4</v>
      </c>
      <c r="H291" s="220">
        <f t="shared" si="142"/>
        <v>0</v>
      </c>
      <c r="I291" s="305">
        <f t="shared" si="135"/>
        <v>0</v>
      </c>
    </row>
    <row r="292" spans="1:10" ht="32.25" thickBot="1" x14ac:dyDescent="0.25">
      <c r="A292" s="298">
        <f t="shared" si="138"/>
        <v>273</v>
      </c>
      <c r="B292" s="306" t="s">
        <v>134</v>
      </c>
      <c r="C292" s="95" t="s">
        <v>428</v>
      </c>
      <c r="D292" s="78" t="s">
        <v>198</v>
      </c>
      <c r="E292" s="152" t="s">
        <v>199</v>
      </c>
      <c r="F292" s="221">
        <f>ГРБС!G247</f>
        <v>53.4</v>
      </c>
      <c r="G292" s="221">
        <f>ГРБС!H247</f>
        <v>53.4</v>
      </c>
      <c r="H292" s="221">
        <f>ГРБС!I247</f>
        <v>0</v>
      </c>
      <c r="I292" s="307">
        <f t="shared" si="135"/>
        <v>0</v>
      </c>
    </row>
    <row r="293" spans="1:10" ht="16.5" thickBot="1" x14ac:dyDescent="0.25">
      <c r="A293" s="254">
        <f t="shared" si="138"/>
        <v>274</v>
      </c>
      <c r="B293" s="255" t="s">
        <v>314</v>
      </c>
      <c r="C293" s="61"/>
      <c r="D293" s="61"/>
      <c r="E293" s="269" t="s">
        <v>315</v>
      </c>
      <c r="F293" s="217">
        <f>F294+F319+F353+F368+F389</f>
        <v>762391.10000000009</v>
      </c>
      <c r="G293" s="217">
        <f>G294+G319+G353+G368+G389</f>
        <v>762391.10000000009</v>
      </c>
      <c r="H293" s="217">
        <f>H294+H319+H353+H368+H389</f>
        <v>149273.19999999998</v>
      </c>
      <c r="I293" s="256">
        <f t="shared" si="135"/>
        <v>19.579609468158793</v>
      </c>
    </row>
    <row r="294" spans="1:10" ht="16.5" thickBot="1" x14ac:dyDescent="0.25">
      <c r="A294" s="254">
        <f t="shared" si="138"/>
        <v>275</v>
      </c>
      <c r="B294" s="310" t="s">
        <v>292</v>
      </c>
      <c r="C294" s="243"/>
      <c r="D294" s="243"/>
      <c r="E294" s="242" t="s">
        <v>291</v>
      </c>
      <c r="F294" s="247">
        <f>F295</f>
        <v>280523.2</v>
      </c>
      <c r="G294" s="247">
        <f t="shared" ref="G294:H294" si="143">G295</f>
        <v>280523.2</v>
      </c>
      <c r="H294" s="247">
        <f t="shared" si="143"/>
        <v>55561.400000000009</v>
      </c>
      <c r="I294" s="311">
        <f t="shared" si="135"/>
        <v>19.806347567687808</v>
      </c>
    </row>
    <row r="295" spans="1:10" ht="47.25" x14ac:dyDescent="0.2">
      <c r="A295" s="295">
        <f t="shared" si="138"/>
        <v>276</v>
      </c>
      <c r="B295" s="302" t="s">
        <v>292</v>
      </c>
      <c r="C295" s="75" t="s">
        <v>391</v>
      </c>
      <c r="D295" s="63"/>
      <c r="E295" s="153" t="s">
        <v>489</v>
      </c>
      <c r="F295" s="219">
        <f>F296+F312</f>
        <v>280523.2</v>
      </c>
      <c r="G295" s="219">
        <f t="shared" ref="G295:H295" si="144">G296+G312</f>
        <v>280523.2</v>
      </c>
      <c r="H295" s="219">
        <f t="shared" si="144"/>
        <v>55561.400000000009</v>
      </c>
      <c r="I295" s="305">
        <f t="shared" si="135"/>
        <v>19.806347567687808</v>
      </c>
    </row>
    <row r="296" spans="1:10" ht="31.5" x14ac:dyDescent="0.2">
      <c r="A296" s="261">
        <f t="shared" si="138"/>
        <v>277</v>
      </c>
      <c r="B296" s="304" t="s">
        <v>292</v>
      </c>
      <c r="C296" s="76" t="s">
        <v>77</v>
      </c>
      <c r="D296" s="64"/>
      <c r="E296" s="150" t="s">
        <v>627</v>
      </c>
      <c r="F296" s="220">
        <f>ГРБС!G391</f>
        <v>274969.7</v>
      </c>
      <c r="G296" s="220">
        <f>ГРБС!H391</f>
        <v>274969.7</v>
      </c>
      <c r="H296" s="220">
        <f>ГРБС!I391</f>
        <v>55561.400000000009</v>
      </c>
      <c r="I296" s="305">
        <f t="shared" si="135"/>
        <v>20.206371829332468</v>
      </c>
    </row>
    <row r="297" spans="1:10" ht="63" x14ac:dyDescent="0.2">
      <c r="A297" s="261">
        <f t="shared" si="138"/>
        <v>278</v>
      </c>
      <c r="B297" s="304" t="s">
        <v>292</v>
      </c>
      <c r="C297" s="76" t="s">
        <v>78</v>
      </c>
      <c r="D297" s="64"/>
      <c r="E297" s="151" t="s">
        <v>62</v>
      </c>
      <c r="F297" s="220">
        <f>F298+F299+F301+F302+F300</f>
        <v>101682.7</v>
      </c>
      <c r="G297" s="220">
        <f t="shared" ref="G297:H297" si="145">G298+G299+G301+G302+G300</f>
        <v>101682.7</v>
      </c>
      <c r="H297" s="220">
        <f t="shared" si="145"/>
        <v>23871.000000000004</v>
      </c>
      <c r="I297" s="305">
        <f t="shared" si="135"/>
        <v>23.475969855245786</v>
      </c>
    </row>
    <row r="298" spans="1:10" ht="15.75" x14ac:dyDescent="0.2">
      <c r="A298" s="261">
        <f t="shared" si="138"/>
        <v>279</v>
      </c>
      <c r="B298" s="304" t="s">
        <v>292</v>
      </c>
      <c r="C298" s="103" t="s">
        <v>78</v>
      </c>
      <c r="D298" s="64" t="s">
        <v>126</v>
      </c>
      <c r="E298" s="151" t="s">
        <v>125</v>
      </c>
      <c r="F298" s="220">
        <f>ГРБС!G393</f>
        <v>37259.699999999997</v>
      </c>
      <c r="G298" s="220">
        <f>ГРБС!H393</f>
        <v>37259.699999999997</v>
      </c>
      <c r="H298" s="220">
        <f>ГРБС!I393</f>
        <v>8855.9</v>
      </c>
      <c r="I298" s="305">
        <f t="shared" si="135"/>
        <v>23.768038926776118</v>
      </c>
    </row>
    <row r="299" spans="1:10" ht="15.75" x14ac:dyDescent="0.2">
      <c r="A299" s="261">
        <f t="shared" si="138"/>
        <v>280</v>
      </c>
      <c r="B299" s="304" t="s">
        <v>292</v>
      </c>
      <c r="C299" s="95" t="s">
        <v>78</v>
      </c>
      <c r="D299" s="64" t="s">
        <v>127</v>
      </c>
      <c r="E299" s="151" t="s">
        <v>129</v>
      </c>
      <c r="F299" s="220">
        <f>ГРБС!G394</f>
        <v>54987.5</v>
      </c>
      <c r="G299" s="220">
        <f>ГРБС!H394</f>
        <v>54987.5</v>
      </c>
      <c r="H299" s="220">
        <f>ГРБС!I394</f>
        <v>13441</v>
      </c>
      <c r="I299" s="305">
        <f t="shared" si="135"/>
        <v>24.443737213002954</v>
      </c>
      <c r="J299" s="3"/>
    </row>
    <row r="300" spans="1:10" ht="15.75" x14ac:dyDescent="0.2">
      <c r="A300" s="261">
        <f t="shared" si="138"/>
        <v>281</v>
      </c>
      <c r="B300" s="304" t="s">
        <v>292</v>
      </c>
      <c r="C300" s="95" t="s">
        <v>78</v>
      </c>
      <c r="D300" s="64" t="s">
        <v>185</v>
      </c>
      <c r="E300" s="151" t="s">
        <v>186</v>
      </c>
      <c r="F300" s="220">
        <f>ГРБС!G395</f>
        <v>134.80000000000001</v>
      </c>
      <c r="G300" s="220">
        <f>ГРБС!H395</f>
        <v>134.80000000000001</v>
      </c>
      <c r="H300" s="220">
        <f>ГРБС!I395</f>
        <v>0</v>
      </c>
      <c r="I300" s="305">
        <f t="shared" si="135"/>
        <v>0</v>
      </c>
    </row>
    <row r="301" spans="1:10" ht="15.75" x14ac:dyDescent="0.2">
      <c r="A301" s="261">
        <f t="shared" si="138"/>
        <v>282</v>
      </c>
      <c r="B301" s="304" t="s">
        <v>292</v>
      </c>
      <c r="C301" s="95" t="s">
        <v>78</v>
      </c>
      <c r="D301" s="64" t="s">
        <v>243</v>
      </c>
      <c r="E301" s="151" t="s">
        <v>253</v>
      </c>
      <c r="F301" s="220">
        <f>ГРБС!G396</f>
        <v>3957.7</v>
      </c>
      <c r="G301" s="220">
        <f>ГРБС!H396</f>
        <v>3957.7</v>
      </c>
      <c r="H301" s="220">
        <f>ГРБС!I396</f>
        <v>669.7</v>
      </c>
      <c r="I301" s="305">
        <f t="shared" si="135"/>
        <v>16.921444273188975</v>
      </c>
    </row>
    <row r="302" spans="1:10" ht="31.5" x14ac:dyDescent="0.2">
      <c r="A302" s="261">
        <f t="shared" si="138"/>
        <v>283</v>
      </c>
      <c r="B302" s="304" t="s">
        <v>292</v>
      </c>
      <c r="C302" s="76" t="s">
        <v>78</v>
      </c>
      <c r="D302" s="64" t="s">
        <v>198</v>
      </c>
      <c r="E302" s="151" t="s">
        <v>199</v>
      </c>
      <c r="F302" s="220">
        <f>ГРБС!G397</f>
        <v>5343</v>
      </c>
      <c r="G302" s="220">
        <f>ГРБС!H397</f>
        <v>5343</v>
      </c>
      <c r="H302" s="220">
        <f>ГРБС!I397</f>
        <v>904.4</v>
      </c>
      <c r="I302" s="305">
        <f t="shared" si="135"/>
        <v>16.926820138498972</v>
      </c>
    </row>
    <row r="303" spans="1:10" ht="78.75" x14ac:dyDescent="0.2">
      <c r="A303" s="261">
        <f t="shared" si="138"/>
        <v>284</v>
      </c>
      <c r="B303" s="304" t="s">
        <v>292</v>
      </c>
      <c r="C303" s="103" t="s">
        <v>79</v>
      </c>
      <c r="D303" s="64"/>
      <c r="E303" s="150" t="s">
        <v>193</v>
      </c>
      <c r="F303" s="220">
        <f>F304+F308</f>
        <v>173287</v>
      </c>
      <c r="G303" s="220">
        <f t="shared" ref="G303:H303" si="146">G304+G308</f>
        <v>173287</v>
      </c>
      <c r="H303" s="220">
        <f t="shared" si="146"/>
        <v>31690.400000000001</v>
      </c>
      <c r="I303" s="305">
        <f t="shared" si="135"/>
        <v>18.287811549625765</v>
      </c>
    </row>
    <row r="304" spans="1:10" ht="110.25" x14ac:dyDescent="0.2">
      <c r="A304" s="261">
        <f t="shared" si="138"/>
        <v>285</v>
      </c>
      <c r="B304" s="304" t="s">
        <v>292</v>
      </c>
      <c r="C304" s="76" t="s">
        <v>350</v>
      </c>
      <c r="D304" s="64"/>
      <c r="E304" s="150" t="s">
        <v>349</v>
      </c>
      <c r="F304" s="220">
        <f>F305+F306+F307</f>
        <v>170003</v>
      </c>
      <c r="G304" s="220">
        <f t="shared" ref="G304:H304" si="147">G305+G306+G307</f>
        <v>170003</v>
      </c>
      <c r="H304" s="220">
        <f t="shared" si="147"/>
        <v>31464.9</v>
      </c>
      <c r="I304" s="305">
        <f t="shared" si="135"/>
        <v>18.508438086386711</v>
      </c>
    </row>
    <row r="305" spans="1:9" ht="15.75" x14ac:dyDescent="0.2">
      <c r="A305" s="261">
        <f t="shared" si="138"/>
        <v>286</v>
      </c>
      <c r="B305" s="304" t="s">
        <v>292</v>
      </c>
      <c r="C305" s="95" t="s">
        <v>350</v>
      </c>
      <c r="D305" s="64" t="s">
        <v>126</v>
      </c>
      <c r="E305" s="151" t="s">
        <v>130</v>
      </c>
      <c r="F305" s="220">
        <f>ГРБС!G400</f>
        <v>62390.1</v>
      </c>
      <c r="G305" s="220">
        <f>ГРБС!H400</f>
        <v>62390.1</v>
      </c>
      <c r="H305" s="220">
        <f>ГРБС!I400</f>
        <v>11541.5</v>
      </c>
      <c r="I305" s="305">
        <f t="shared" si="135"/>
        <v>18.498928515902364</v>
      </c>
    </row>
    <row r="306" spans="1:9" ht="15.75" x14ac:dyDescent="0.2">
      <c r="A306" s="261">
        <f t="shared" si="138"/>
        <v>287</v>
      </c>
      <c r="B306" s="304" t="s">
        <v>292</v>
      </c>
      <c r="C306" s="95" t="s">
        <v>350</v>
      </c>
      <c r="D306" s="64" t="s">
        <v>127</v>
      </c>
      <c r="E306" s="151" t="s">
        <v>129</v>
      </c>
      <c r="F306" s="220">
        <f>ГРБС!G401</f>
        <v>98817.2</v>
      </c>
      <c r="G306" s="220">
        <f>ГРБС!H401</f>
        <v>98817.2</v>
      </c>
      <c r="H306" s="220">
        <f>ГРБС!I401</f>
        <v>18509.7</v>
      </c>
      <c r="I306" s="305">
        <f t="shared" si="135"/>
        <v>18.731253263601886</v>
      </c>
    </row>
    <row r="307" spans="1:9" ht="15.75" x14ac:dyDescent="0.2">
      <c r="A307" s="261">
        <f t="shared" si="138"/>
        <v>288</v>
      </c>
      <c r="B307" s="304" t="s">
        <v>292</v>
      </c>
      <c r="C307" s="76" t="s">
        <v>350</v>
      </c>
      <c r="D307" s="64" t="s">
        <v>243</v>
      </c>
      <c r="E307" s="151" t="s">
        <v>253</v>
      </c>
      <c r="F307" s="220">
        <f>ГРБС!G402</f>
        <v>8795.7000000000007</v>
      </c>
      <c r="G307" s="220">
        <f>ГРБС!H402</f>
        <v>8795.7000000000007</v>
      </c>
      <c r="H307" s="220">
        <f>ГРБС!I402</f>
        <v>1413.7</v>
      </c>
      <c r="I307" s="305">
        <f t="shared" si="135"/>
        <v>16.072626396989438</v>
      </c>
    </row>
    <row r="308" spans="1:9" ht="110.25" x14ac:dyDescent="0.2">
      <c r="A308" s="261">
        <f t="shared" si="138"/>
        <v>289</v>
      </c>
      <c r="B308" s="304" t="s">
        <v>292</v>
      </c>
      <c r="C308" s="76" t="s">
        <v>351</v>
      </c>
      <c r="D308" s="64"/>
      <c r="E308" s="150" t="s">
        <v>261</v>
      </c>
      <c r="F308" s="220">
        <f>F309+F310+F311</f>
        <v>3284</v>
      </c>
      <c r="G308" s="220">
        <f t="shared" ref="G308:H308" si="148">G309+G310+G311</f>
        <v>3284</v>
      </c>
      <c r="H308" s="220">
        <f t="shared" si="148"/>
        <v>225.5</v>
      </c>
      <c r="I308" s="305">
        <f t="shared" si="135"/>
        <v>6.8666260657734473</v>
      </c>
    </row>
    <row r="309" spans="1:9" ht="15.75" x14ac:dyDescent="0.2">
      <c r="A309" s="261">
        <f t="shared" si="138"/>
        <v>290</v>
      </c>
      <c r="B309" s="304" t="s">
        <v>292</v>
      </c>
      <c r="C309" s="76" t="s">
        <v>351</v>
      </c>
      <c r="D309" s="64" t="s">
        <v>126</v>
      </c>
      <c r="E309" s="151" t="s">
        <v>130</v>
      </c>
      <c r="F309" s="220">
        <f>ГРБС!G404</f>
        <v>1160.5999999999999</v>
      </c>
      <c r="G309" s="220">
        <f>ГРБС!H404</f>
        <v>1160.5999999999999</v>
      </c>
      <c r="H309" s="220">
        <f>ГРБС!I404</f>
        <v>84.2</v>
      </c>
      <c r="I309" s="305">
        <f t="shared" si="135"/>
        <v>7.254868171635362</v>
      </c>
    </row>
    <row r="310" spans="1:9" ht="15.75" x14ac:dyDescent="0.2">
      <c r="A310" s="261">
        <f t="shared" si="138"/>
        <v>291</v>
      </c>
      <c r="B310" s="304" t="s">
        <v>292</v>
      </c>
      <c r="C310" s="76" t="s">
        <v>351</v>
      </c>
      <c r="D310" s="64" t="s">
        <v>127</v>
      </c>
      <c r="E310" s="151" t="s">
        <v>129</v>
      </c>
      <c r="F310" s="220">
        <f>ГРБС!G405</f>
        <v>1991.9</v>
      </c>
      <c r="G310" s="220">
        <f>ГРБС!H405</f>
        <v>1991.9</v>
      </c>
      <c r="H310" s="220">
        <f>ГРБС!I405</f>
        <v>141.30000000000001</v>
      </c>
      <c r="I310" s="305">
        <f t="shared" si="135"/>
        <v>7.0937296048998437</v>
      </c>
    </row>
    <row r="311" spans="1:9" ht="31.5" x14ac:dyDescent="0.2">
      <c r="A311" s="261">
        <f t="shared" si="138"/>
        <v>292</v>
      </c>
      <c r="B311" s="304" t="s">
        <v>292</v>
      </c>
      <c r="C311" s="76" t="s">
        <v>351</v>
      </c>
      <c r="D311" s="64" t="s">
        <v>198</v>
      </c>
      <c r="E311" s="151" t="s">
        <v>199</v>
      </c>
      <c r="F311" s="220">
        <f>ГРБС!G406</f>
        <v>131.5</v>
      </c>
      <c r="G311" s="220">
        <f>ГРБС!H406</f>
        <v>131.5</v>
      </c>
      <c r="H311" s="220">
        <f>ГРБС!I406</f>
        <v>0</v>
      </c>
      <c r="I311" s="305">
        <f t="shared" si="135"/>
        <v>0</v>
      </c>
    </row>
    <row r="312" spans="1:9" ht="47.25" x14ac:dyDescent="0.2">
      <c r="A312" s="261">
        <f t="shared" si="138"/>
        <v>293</v>
      </c>
      <c r="B312" s="304" t="s">
        <v>292</v>
      </c>
      <c r="C312" s="76" t="s">
        <v>80</v>
      </c>
      <c r="D312" s="64"/>
      <c r="E312" s="151" t="s">
        <v>628</v>
      </c>
      <c r="F312" s="220">
        <f>F313+F317</f>
        <v>5553.5</v>
      </c>
      <c r="G312" s="220">
        <f t="shared" ref="G312:H312" si="149">G313+G317</f>
        <v>5553.5</v>
      </c>
      <c r="H312" s="220">
        <f t="shared" si="149"/>
        <v>0</v>
      </c>
      <c r="I312" s="305">
        <f t="shared" si="135"/>
        <v>0</v>
      </c>
    </row>
    <row r="313" spans="1:9" ht="94.5" x14ac:dyDescent="0.2">
      <c r="A313" s="261">
        <f t="shared" si="138"/>
        <v>294</v>
      </c>
      <c r="B313" s="304" t="s">
        <v>292</v>
      </c>
      <c r="C313" s="103" t="s">
        <v>81</v>
      </c>
      <c r="D313" s="64"/>
      <c r="E313" s="151" t="s">
        <v>47</v>
      </c>
      <c r="F313" s="220">
        <f>F314+F315+F316</f>
        <v>5053.5</v>
      </c>
      <c r="G313" s="220">
        <f t="shared" ref="G313:H313" si="150">G314+G315+G316</f>
        <v>5053.5</v>
      </c>
      <c r="H313" s="220">
        <f t="shared" si="150"/>
        <v>0</v>
      </c>
      <c r="I313" s="305">
        <f t="shared" si="135"/>
        <v>0</v>
      </c>
    </row>
    <row r="314" spans="1:9" ht="15.75" x14ac:dyDescent="0.2">
      <c r="A314" s="261">
        <f t="shared" si="138"/>
        <v>295</v>
      </c>
      <c r="B314" s="304" t="s">
        <v>292</v>
      </c>
      <c r="C314" s="95" t="s">
        <v>81</v>
      </c>
      <c r="D314" s="64" t="s">
        <v>126</v>
      </c>
      <c r="E314" s="151" t="s">
        <v>130</v>
      </c>
      <c r="F314" s="220">
        <f>ГРБС!G409</f>
        <v>1443.4</v>
      </c>
      <c r="G314" s="220">
        <f>ГРБС!H409</f>
        <v>1443.4</v>
      </c>
      <c r="H314" s="220">
        <f>ГРБС!I409</f>
        <v>0</v>
      </c>
      <c r="I314" s="305">
        <f t="shared" si="135"/>
        <v>0</v>
      </c>
    </row>
    <row r="315" spans="1:9" ht="15.75" x14ac:dyDescent="0.2">
      <c r="A315" s="261">
        <f t="shared" si="138"/>
        <v>296</v>
      </c>
      <c r="B315" s="304" t="s">
        <v>292</v>
      </c>
      <c r="C315" s="95" t="s">
        <v>81</v>
      </c>
      <c r="D315" s="64" t="s">
        <v>127</v>
      </c>
      <c r="E315" s="151" t="s">
        <v>129</v>
      </c>
      <c r="F315" s="222">
        <f>ГРБС!G410</f>
        <v>2684.5</v>
      </c>
      <c r="G315" s="222">
        <f>ГРБС!H410</f>
        <v>2684.5</v>
      </c>
      <c r="H315" s="222">
        <f>ГРБС!I410</f>
        <v>0</v>
      </c>
      <c r="I315" s="305">
        <f t="shared" si="135"/>
        <v>0</v>
      </c>
    </row>
    <row r="316" spans="1:9" ht="31.5" x14ac:dyDescent="0.2">
      <c r="A316" s="261">
        <f t="shared" si="138"/>
        <v>297</v>
      </c>
      <c r="B316" s="304" t="s">
        <v>292</v>
      </c>
      <c r="C316" s="76" t="s">
        <v>81</v>
      </c>
      <c r="D316" s="64" t="s">
        <v>198</v>
      </c>
      <c r="E316" s="151" t="s">
        <v>199</v>
      </c>
      <c r="F316" s="220">
        <f>ГРБС!G411</f>
        <v>925.6</v>
      </c>
      <c r="G316" s="220">
        <f>ГРБС!H411</f>
        <v>925.6</v>
      </c>
      <c r="H316" s="220">
        <f>ГРБС!I411</f>
        <v>0</v>
      </c>
      <c r="I316" s="305">
        <f t="shared" si="135"/>
        <v>0</v>
      </c>
    </row>
    <row r="317" spans="1:9" ht="110.25" x14ac:dyDescent="0.2">
      <c r="A317" s="261">
        <f t="shared" si="138"/>
        <v>298</v>
      </c>
      <c r="B317" s="304" t="s">
        <v>292</v>
      </c>
      <c r="C317" s="76" t="s">
        <v>567</v>
      </c>
      <c r="D317" s="64"/>
      <c r="E317" s="151" t="s">
        <v>654</v>
      </c>
      <c r="F317" s="220">
        <f>F318</f>
        <v>500</v>
      </c>
      <c r="G317" s="220">
        <f t="shared" ref="G317:H317" si="151">G318</f>
        <v>500</v>
      </c>
      <c r="H317" s="220">
        <f t="shared" si="151"/>
        <v>0</v>
      </c>
      <c r="I317" s="305">
        <f t="shared" si="135"/>
        <v>0</v>
      </c>
    </row>
    <row r="318" spans="1:9" ht="16.5" thickBot="1" x14ac:dyDescent="0.25">
      <c r="A318" s="298">
        <f t="shared" si="138"/>
        <v>299</v>
      </c>
      <c r="B318" s="306" t="s">
        <v>292</v>
      </c>
      <c r="C318" s="95" t="s">
        <v>567</v>
      </c>
      <c r="D318" s="78" t="s">
        <v>127</v>
      </c>
      <c r="E318" s="152" t="s">
        <v>129</v>
      </c>
      <c r="F318" s="221">
        <f>ГРБС!G413</f>
        <v>500</v>
      </c>
      <c r="G318" s="221">
        <f>ГРБС!H413</f>
        <v>500</v>
      </c>
      <c r="H318" s="221">
        <f>ГРБС!I413</f>
        <v>0</v>
      </c>
      <c r="I318" s="307">
        <f t="shared" si="135"/>
        <v>0</v>
      </c>
    </row>
    <row r="319" spans="1:9" ht="16.5" thickBot="1" x14ac:dyDescent="0.25">
      <c r="A319" s="254">
        <f t="shared" si="138"/>
        <v>300</v>
      </c>
      <c r="B319" s="257" t="s">
        <v>294</v>
      </c>
      <c r="C319" s="62"/>
      <c r="D319" s="62"/>
      <c r="E319" s="149" t="s">
        <v>293</v>
      </c>
      <c r="F319" s="218">
        <f>F320</f>
        <v>344744.00000000006</v>
      </c>
      <c r="G319" s="218">
        <f t="shared" ref="G319:H319" si="152">G320</f>
        <v>344744.00000000006</v>
      </c>
      <c r="H319" s="218">
        <f t="shared" si="152"/>
        <v>65478.1</v>
      </c>
      <c r="I319" s="258">
        <f t="shared" si="135"/>
        <v>18.993252964518597</v>
      </c>
    </row>
    <row r="320" spans="1:9" ht="47.25" x14ac:dyDescent="0.2">
      <c r="A320" s="295">
        <f t="shared" si="138"/>
        <v>301</v>
      </c>
      <c r="B320" s="302" t="s">
        <v>294</v>
      </c>
      <c r="C320" s="75" t="s">
        <v>391</v>
      </c>
      <c r="D320" s="63"/>
      <c r="E320" s="153" t="s">
        <v>489</v>
      </c>
      <c r="F320" s="219">
        <f>F321+F347</f>
        <v>344744.00000000006</v>
      </c>
      <c r="G320" s="219">
        <f>G321+G347</f>
        <v>344744.00000000006</v>
      </c>
      <c r="H320" s="219">
        <f>H321+H347</f>
        <v>65478.1</v>
      </c>
      <c r="I320" s="303">
        <f t="shared" si="135"/>
        <v>18.993252964518597</v>
      </c>
    </row>
    <row r="321" spans="1:9" ht="31.5" x14ac:dyDescent="0.2">
      <c r="A321" s="261">
        <f t="shared" si="138"/>
        <v>302</v>
      </c>
      <c r="B321" s="304" t="s">
        <v>294</v>
      </c>
      <c r="C321" s="76" t="s">
        <v>450</v>
      </c>
      <c r="D321" s="77"/>
      <c r="E321" s="151" t="s">
        <v>63</v>
      </c>
      <c r="F321" s="220">
        <f>F322+F332+F345+F341+F328</f>
        <v>337329.30000000005</v>
      </c>
      <c r="G321" s="220">
        <f t="shared" ref="G321:H321" si="153">G322+G332+G345+G341+G328</f>
        <v>337329.30000000005</v>
      </c>
      <c r="H321" s="220">
        <f t="shared" si="153"/>
        <v>65178.1</v>
      </c>
      <c r="I321" s="305">
        <f t="shared" si="135"/>
        <v>19.321802167792715</v>
      </c>
    </row>
    <row r="322" spans="1:9" ht="47.25" x14ac:dyDescent="0.2">
      <c r="A322" s="261" t="e">
        <f>#REF!+1</f>
        <v>#REF!</v>
      </c>
      <c r="B322" s="304" t="s">
        <v>294</v>
      </c>
      <c r="C322" s="76" t="s">
        <v>451</v>
      </c>
      <c r="D322" s="64"/>
      <c r="E322" s="150" t="s">
        <v>208</v>
      </c>
      <c r="F322" s="220">
        <f>F323+F324+F325+F326+F327</f>
        <v>88924.400000000023</v>
      </c>
      <c r="G322" s="220">
        <f t="shared" ref="G322:H322" si="154">G323+G324+G325+G326+G327</f>
        <v>88924.400000000023</v>
      </c>
      <c r="H322" s="220">
        <f t="shared" si="154"/>
        <v>21576.600000000002</v>
      </c>
      <c r="I322" s="305">
        <f t="shared" si="135"/>
        <v>24.263981539375017</v>
      </c>
    </row>
    <row r="323" spans="1:9" ht="15.75" x14ac:dyDescent="0.2">
      <c r="A323" s="261" t="e">
        <f t="shared" si="138"/>
        <v>#REF!</v>
      </c>
      <c r="B323" s="304" t="s">
        <v>294</v>
      </c>
      <c r="C323" s="76" t="s">
        <v>451</v>
      </c>
      <c r="D323" s="64" t="s">
        <v>126</v>
      </c>
      <c r="E323" s="151" t="s">
        <v>130</v>
      </c>
      <c r="F323" s="220">
        <f>ГРБС!G418</f>
        <v>51955.5</v>
      </c>
      <c r="G323" s="220">
        <f>ГРБС!H418</f>
        <v>51955.5</v>
      </c>
      <c r="H323" s="220">
        <f>ГРБС!I418</f>
        <v>12921.5</v>
      </c>
      <c r="I323" s="305">
        <f t="shared" si="135"/>
        <v>24.870321717623735</v>
      </c>
    </row>
    <row r="324" spans="1:9" ht="15.75" x14ac:dyDescent="0.2">
      <c r="A324" s="261" t="e">
        <f t="shared" si="138"/>
        <v>#REF!</v>
      </c>
      <c r="B324" s="304" t="s">
        <v>294</v>
      </c>
      <c r="C324" s="76" t="s">
        <v>451</v>
      </c>
      <c r="D324" s="64" t="s">
        <v>127</v>
      </c>
      <c r="E324" s="151" t="s">
        <v>129</v>
      </c>
      <c r="F324" s="220">
        <f>ГРБС!G419</f>
        <v>27885.1</v>
      </c>
      <c r="G324" s="220">
        <f>ГРБС!H419</f>
        <v>27885.1</v>
      </c>
      <c r="H324" s="220">
        <f>ГРБС!I419</f>
        <v>6749.9</v>
      </c>
      <c r="I324" s="305">
        <f t="shared" si="135"/>
        <v>24.206117245410631</v>
      </c>
    </row>
    <row r="325" spans="1:9" ht="15.75" x14ac:dyDescent="0.2">
      <c r="A325" s="261" t="e">
        <f t="shared" si="138"/>
        <v>#REF!</v>
      </c>
      <c r="B325" s="304" t="s">
        <v>294</v>
      </c>
      <c r="C325" s="76" t="s">
        <v>451</v>
      </c>
      <c r="D325" s="64" t="s">
        <v>243</v>
      </c>
      <c r="E325" s="151" t="s">
        <v>253</v>
      </c>
      <c r="F325" s="220">
        <f>ГРБС!G421</f>
        <v>4973.1000000000004</v>
      </c>
      <c r="G325" s="220">
        <f>ГРБС!H421</f>
        <v>4973.1000000000004</v>
      </c>
      <c r="H325" s="220">
        <f>ГРБС!I421</f>
        <v>897.8</v>
      </c>
      <c r="I325" s="305">
        <f t="shared" si="135"/>
        <v>18.053125816894891</v>
      </c>
    </row>
    <row r="326" spans="1:9" ht="31.5" x14ac:dyDescent="0.2">
      <c r="A326" s="261" t="e">
        <f t="shared" si="138"/>
        <v>#REF!</v>
      </c>
      <c r="B326" s="304" t="s">
        <v>294</v>
      </c>
      <c r="C326" s="76" t="s">
        <v>451</v>
      </c>
      <c r="D326" s="64" t="s">
        <v>198</v>
      </c>
      <c r="E326" s="151" t="s">
        <v>199</v>
      </c>
      <c r="F326" s="220">
        <f>ГРБС!G422</f>
        <v>3947.6</v>
      </c>
      <c r="G326" s="220">
        <f>ГРБС!H422</f>
        <v>3947.6</v>
      </c>
      <c r="H326" s="220">
        <f>ГРБС!I422</f>
        <v>1007.4</v>
      </c>
      <c r="I326" s="305">
        <f t="shared" si="135"/>
        <v>25.519302867565102</v>
      </c>
    </row>
    <row r="327" spans="1:9" ht="15.75" x14ac:dyDescent="0.2">
      <c r="A327" s="261" t="e">
        <f t="shared" si="138"/>
        <v>#REF!</v>
      </c>
      <c r="B327" s="304" t="s">
        <v>294</v>
      </c>
      <c r="C327" s="76" t="s">
        <v>451</v>
      </c>
      <c r="D327" s="64" t="s">
        <v>185</v>
      </c>
      <c r="E327" s="151" t="s">
        <v>186</v>
      </c>
      <c r="F327" s="220">
        <f>ГРБС!G420</f>
        <v>163.1</v>
      </c>
      <c r="G327" s="220">
        <f>ГРБС!H420</f>
        <v>163.1</v>
      </c>
      <c r="H327" s="220">
        <f>ГРБС!I420</f>
        <v>0</v>
      </c>
      <c r="I327" s="305">
        <f t="shared" si="135"/>
        <v>0</v>
      </c>
    </row>
    <row r="328" spans="1:9" ht="47.25" x14ac:dyDescent="0.2">
      <c r="A328" s="261" t="e">
        <f t="shared" si="138"/>
        <v>#REF!</v>
      </c>
      <c r="B328" s="304"/>
      <c r="C328" s="76" t="s">
        <v>678</v>
      </c>
      <c r="D328" s="64"/>
      <c r="E328" s="151" t="s">
        <v>671</v>
      </c>
      <c r="F328" s="220">
        <f>F329+F330+F331</f>
        <v>4580.9000000000005</v>
      </c>
      <c r="G328" s="220">
        <f t="shared" ref="G328:H328" si="155">G329+G330+G331</f>
        <v>4580.9000000000005</v>
      </c>
      <c r="H328" s="220">
        <f t="shared" si="155"/>
        <v>703.69999999999993</v>
      </c>
      <c r="I328" s="305">
        <f t="shared" si="135"/>
        <v>15.361610163941581</v>
      </c>
    </row>
    <row r="329" spans="1:9" ht="31.5" x14ac:dyDescent="0.2">
      <c r="A329" s="261" t="e">
        <f t="shared" si="138"/>
        <v>#REF!</v>
      </c>
      <c r="B329" s="304" t="s">
        <v>294</v>
      </c>
      <c r="C329" s="76" t="s">
        <v>678</v>
      </c>
      <c r="D329" s="64" t="s">
        <v>198</v>
      </c>
      <c r="E329" s="151" t="s">
        <v>199</v>
      </c>
      <c r="F329" s="220">
        <f>ГРБС!G424</f>
        <v>373.8</v>
      </c>
      <c r="G329" s="220">
        <f>ГРБС!H424</f>
        <v>373.8</v>
      </c>
      <c r="H329" s="220">
        <f>ГРБС!I424</f>
        <v>40.9</v>
      </c>
      <c r="I329" s="305">
        <f t="shared" si="135"/>
        <v>10.941680042803638</v>
      </c>
    </row>
    <row r="330" spans="1:9" ht="15.75" x14ac:dyDescent="0.2">
      <c r="A330" s="261" t="e">
        <f t="shared" si="138"/>
        <v>#REF!</v>
      </c>
      <c r="B330" s="304" t="s">
        <v>294</v>
      </c>
      <c r="C330" s="76" t="s">
        <v>678</v>
      </c>
      <c r="D330" s="64" t="s">
        <v>126</v>
      </c>
      <c r="E330" s="151" t="s">
        <v>130</v>
      </c>
      <c r="F330" s="220">
        <f>ГРБС!G425</f>
        <v>4184</v>
      </c>
      <c r="G330" s="220">
        <f>ГРБС!H425</f>
        <v>4184</v>
      </c>
      <c r="H330" s="220">
        <f>ГРБС!I425</f>
        <v>655.9</v>
      </c>
      <c r="I330" s="305">
        <f t="shared" si="135"/>
        <v>15.676386233269598</v>
      </c>
    </row>
    <row r="331" spans="1:9" ht="15.75" x14ac:dyDescent="0.2">
      <c r="A331" s="261" t="e">
        <f t="shared" si="138"/>
        <v>#REF!</v>
      </c>
      <c r="B331" s="304" t="s">
        <v>294</v>
      </c>
      <c r="C331" s="76" t="s">
        <v>678</v>
      </c>
      <c r="D331" s="64" t="s">
        <v>127</v>
      </c>
      <c r="E331" s="151" t="s">
        <v>129</v>
      </c>
      <c r="F331" s="220">
        <f>ГРБС!G426</f>
        <v>23.1</v>
      </c>
      <c r="G331" s="220">
        <f>ГРБС!H426</f>
        <v>23.1</v>
      </c>
      <c r="H331" s="220">
        <f>ГРБС!I426</f>
        <v>6.9</v>
      </c>
      <c r="I331" s="305">
        <f t="shared" si="135"/>
        <v>29.870129870129869</v>
      </c>
    </row>
    <row r="332" spans="1:9" ht="126" x14ac:dyDescent="0.2">
      <c r="A332" s="261" t="e">
        <f t="shared" si="138"/>
        <v>#REF!</v>
      </c>
      <c r="B332" s="304" t="s">
        <v>294</v>
      </c>
      <c r="C332" s="76" t="s">
        <v>452</v>
      </c>
      <c r="D332" s="64"/>
      <c r="E332" s="151" t="s">
        <v>265</v>
      </c>
      <c r="F332" s="220">
        <f>F333+F337</f>
        <v>218858</v>
      </c>
      <c r="G332" s="220">
        <f t="shared" ref="G332:H332" si="156">G333+G337</f>
        <v>218858</v>
      </c>
      <c r="H332" s="220">
        <f t="shared" si="156"/>
        <v>38022.399999999994</v>
      </c>
      <c r="I332" s="305">
        <f t="shared" si="135"/>
        <v>17.373091228102236</v>
      </c>
    </row>
    <row r="333" spans="1:9" ht="157.5" x14ac:dyDescent="0.2">
      <c r="A333" s="261" t="e">
        <f t="shared" si="138"/>
        <v>#REF!</v>
      </c>
      <c r="B333" s="304" t="s">
        <v>294</v>
      </c>
      <c r="C333" s="76" t="s">
        <v>353</v>
      </c>
      <c r="D333" s="64"/>
      <c r="E333" s="150" t="s">
        <v>352</v>
      </c>
      <c r="F333" s="220">
        <f>F334+F335+F336</f>
        <v>208028</v>
      </c>
      <c r="G333" s="220">
        <f t="shared" ref="G333:H333" si="157">G334+G335+G336</f>
        <v>208028</v>
      </c>
      <c r="H333" s="220">
        <f t="shared" si="157"/>
        <v>37249.299999999996</v>
      </c>
      <c r="I333" s="305">
        <f t="shared" si="135"/>
        <v>17.905906897148459</v>
      </c>
    </row>
    <row r="334" spans="1:9" ht="15.75" x14ac:dyDescent="0.2">
      <c r="A334" s="261" t="e">
        <f t="shared" si="138"/>
        <v>#REF!</v>
      </c>
      <c r="B334" s="304" t="s">
        <v>294</v>
      </c>
      <c r="C334" s="76" t="s">
        <v>353</v>
      </c>
      <c r="D334" s="64" t="s">
        <v>243</v>
      </c>
      <c r="E334" s="151" t="s">
        <v>253</v>
      </c>
      <c r="F334" s="220">
        <f>ГРБС!G429</f>
        <v>18351</v>
      </c>
      <c r="G334" s="220">
        <f>ГРБС!H429</f>
        <v>18351</v>
      </c>
      <c r="H334" s="220">
        <f>ГРБС!I429</f>
        <v>2937.3</v>
      </c>
      <c r="I334" s="305">
        <f t="shared" si="135"/>
        <v>16.006212195520682</v>
      </c>
    </row>
    <row r="335" spans="1:9" ht="15.75" x14ac:dyDescent="0.2">
      <c r="A335" s="261" t="e">
        <f t="shared" si="138"/>
        <v>#REF!</v>
      </c>
      <c r="B335" s="304" t="s">
        <v>294</v>
      </c>
      <c r="C335" s="76" t="s">
        <v>353</v>
      </c>
      <c r="D335" s="64" t="s">
        <v>126</v>
      </c>
      <c r="E335" s="151" t="s">
        <v>130</v>
      </c>
      <c r="F335" s="220">
        <f>ГРБС!G430</f>
        <v>106878.1</v>
      </c>
      <c r="G335" s="220">
        <f>ГРБС!H430</f>
        <v>106878.1</v>
      </c>
      <c r="H335" s="220">
        <f>ГРБС!I430</f>
        <v>18920.099999999999</v>
      </c>
      <c r="I335" s="305">
        <f t="shared" si="135"/>
        <v>17.702504067718266</v>
      </c>
    </row>
    <row r="336" spans="1:9" ht="15.75" x14ac:dyDescent="0.2">
      <c r="A336" s="261" t="e">
        <f t="shared" si="138"/>
        <v>#REF!</v>
      </c>
      <c r="B336" s="304" t="s">
        <v>294</v>
      </c>
      <c r="C336" s="76" t="s">
        <v>353</v>
      </c>
      <c r="D336" s="64" t="s">
        <v>127</v>
      </c>
      <c r="E336" s="151" t="s">
        <v>129</v>
      </c>
      <c r="F336" s="220">
        <f>ГРБС!G431</f>
        <v>82798.899999999994</v>
      </c>
      <c r="G336" s="220">
        <f>ГРБС!H431</f>
        <v>82798.899999999994</v>
      </c>
      <c r="H336" s="220">
        <f>ГРБС!I431</f>
        <v>15391.9</v>
      </c>
      <c r="I336" s="305">
        <f t="shared" si="135"/>
        <v>18.589498169661674</v>
      </c>
    </row>
    <row r="337" spans="1:9" ht="157.5" x14ac:dyDescent="0.2">
      <c r="A337" s="261" t="e">
        <f t="shared" si="138"/>
        <v>#REF!</v>
      </c>
      <c r="B337" s="304" t="s">
        <v>294</v>
      </c>
      <c r="C337" s="76" t="s">
        <v>355</v>
      </c>
      <c r="D337" s="64"/>
      <c r="E337" s="89" t="s">
        <v>354</v>
      </c>
      <c r="F337" s="220">
        <f>F338+F339+F340</f>
        <v>10830</v>
      </c>
      <c r="G337" s="220">
        <f t="shared" ref="G337:H337" si="158">G338+G339+G340</f>
        <v>10830</v>
      </c>
      <c r="H337" s="220">
        <f t="shared" si="158"/>
        <v>773.09999999999991</v>
      </c>
      <c r="I337" s="305">
        <f t="shared" ref="I337:I400" si="159">H337/G337*100</f>
        <v>7.1385041551246529</v>
      </c>
    </row>
    <row r="338" spans="1:9" ht="31.5" x14ac:dyDescent="0.2">
      <c r="A338" s="261" t="e">
        <f t="shared" si="138"/>
        <v>#REF!</v>
      </c>
      <c r="B338" s="304" t="s">
        <v>294</v>
      </c>
      <c r="C338" s="76" t="s">
        <v>355</v>
      </c>
      <c r="D338" s="64" t="s">
        <v>198</v>
      </c>
      <c r="E338" s="151" t="s">
        <v>199</v>
      </c>
      <c r="F338" s="220">
        <f>ГРБС!G433</f>
        <v>401.4</v>
      </c>
      <c r="G338" s="220">
        <f>ГРБС!H433</f>
        <v>401.4</v>
      </c>
      <c r="H338" s="220">
        <f>ГРБС!I433</f>
        <v>6.5</v>
      </c>
      <c r="I338" s="305">
        <f t="shared" si="159"/>
        <v>1.6193323368211263</v>
      </c>
    </row>
    <row r="339" spans="1:9" ht="15.75" x14ac:dyDescent="0.2">
      <c r="A339" s="261" t="e">
        <f t="shared" si="138"/>
        <v>#REF!</v>
      </c>
      <c r="B339" s="304" t="s">
        <v>294</v>
      </c>
      <c r="C339" s="76" t="s">
        <v>355</v>
      </c>
      <c r="D339" s="64" t="s">
        <v>126</v>
      </c>
      <c r="E339" s="151" t="s">
        <v>130</v>
      </c>
      <c r="F339" s="220">
        <f>ГРБС!G434</f>
        <v>5591.9</v>
      </c>
      <c r="G339" s="220">
        <f>ГРБС!H434</f>
        <v>5591.9</v>
      </c>
      <c r="H339" s="220">
        <f>ГРБС!I434</f>
        <v>399.7</v>
      </c>
      <c r="I339" s="305">
        <f t="shared" si="159"/>
        <v>7.1478388383197133</v>
      </c>
    </row>
    <row r="340" spans="1:9" ht="15.75" x14ac:dyDescent="0.2">
      <c r="A340" s="261" t="e">
        <f t="shared" si="138"/>
        <v>#REF!</v>
      </c>
      <c r="B340" s="304" t="s">
        <v>294</v>
      </c>
      <c r="C340" s="76" t="s">
        <v>355</v>
      </c>
      <c r="D340" s="64" t="s">
        <v>127</v>
      </c>
      <c r="E340" s="151" t="s">
        <v>129</v>
      </c>
      <c r="F340" s="220">
        <f>ГРБС!G435</f>
        <v>4836.7</v>
      </c>
      <c r="G340" s="220">
        <f>ГРБС!H435</f>
        <v>4836.7</v>
      </c>
      <c r="H340" s="220">
        <f>ГРБС!I435</f>
        <v>366.9</v>
      </c>
      <c r="I340" s="305">
        <f t="shared" si="159"/>
        <v>7.5857506150888003</v>
      </c>
    </row>
    <row r="341" spans="1:9" ht="47.25" x14ac:dyDescent="0.2">
      <c r="A341" s="261" t="e">
        <f t="shared" si="138"/>
        <v>#REF!</v>
      </c>
      <c r="B341" s="304" t="s">
        <v>294</v>
      </c>
      <c r="C341" s="76" t="s">
        <v>677</v>
      </c>
      <c r="D341" s="64"/>
      <c r="E341" s="151" t="s">
        <v>671</v>
      </c>
      <c r="F341" s="220">
        <f>F342+F343+F344</f>
        <v>23966</v>
      </c>
      <c r="G341" s="220">
        <f t="shared" ref="G341:H341" si="160">G342+G343+G344</f>
        <v>23966</v>
      </c>
      <c r="H341" s="220">
        <f t="shared" si="160"/>
        <v>4875.3999999999996</v>
      </c>
      <c r="I341" s="305">
        <f t="shared" si="159"/>
        <v>20.342985896686972</v>
      </c>
    </row>
    <row r="342" spans="1:9" ht="31.5" x14ac:dyDescent="0.2">
      <c r="A342" s="261" t="e">
        <f t="shared" si="138"/>
        <v>#REF!</v>
      </c>
      <c r="B342" s="304" t="s">
        <v>294</v>
      </c>
      <c r="C342" s="76" t="s">
        <v>677</v>
      </c>
      <c r="D342" s="64" t="s">
        <v>198</v>
      </c>
      <c r="E342" s="151" t="s">
        <v>199</v>
      </c>
      <c r="F342" s="220">
        <f>ГРБС!G437</f>
        <v>1135</v>
      </c>
      <c r="G342" s="220">
        <f>ГРБС!H437</f>
        <v>1135</v>
      </c>
      <c r="H342" s="220">
        <f>ГРБС!I437</f>
        <v>214.1</v>
      </c>
      <c r="I342" s="305">
        <f t="shared" si="159"/>
        <v>18.863436123348016</v>
      </c>
    </row>
    <row r="343" spans="1:9" ht="15.75" x14ac:dyDescent="0.2">
      <c r="A343" s="261" t="e">
        <f t="shared" si="138"/>
        <v>#REF!</v>
      </c>
      <c r="B343" s="304" t="s">
        <v>294</v>
      </c>
      <c r="C343" s="76" t="s">
        <v>677</v>
      </c>
      <c r="D343" s="64" t="s">
        <v>126</v>
      </c>
      <c r="E343" s="151" t="s">
        <v>130</v>
      </c>
      <c r="F343" s="220">
        <f>ГРБС!G438</f>
        <v>13527.8</v>
      </c>
      <c r="G343" s="220">
        <f>ГРБС!H438</f>
        <v>13527.8</v>
      </c>
      <c r="H343" s="220">
        <f>ГРБС!I438</f>
        <v>2628.5</v>
      </c>
      <c r="I343" s="305">
        <f t="shared" si="159"/>
        <v>19.43035822528423</v>
      </c>
    </row>
    <row r="344" spans="1:9" ht="15.75" x14ac:dyDescent="0.2">
      <c r="A344" s="261" t="e">
        <f t="shared" si="138"/>
        <v>#REF!</v>
      </c>
      <c r="B344" s="304" t="s">
        <v>294</v>
      </c>
      <c r="C344" s="76" t="s">
        <v>677</v>
      </c>
      <c r="D344" s="64" t="s">
        <v>127</v>
      </c>
      <c r="E344" s="151" t="s">
        <v>129</v>
      </c>
      <c r="F344" s="220">
        <f>ГРБС!G439</f>
        <v>9303.2000000000007</v>
      </c>
      <c r="G344" s="220">
        <f>ГРБС!H439</f>
        <v>9303.2000000000007</v>
      </c>
      <c r="H344" s="220">
        <f>ГРБС!I439</f>
        <v>2032.8</v>
      </c>
      <c r="I344" s="305">
        <f t="shared" si="159"/>
        <v>21.850546048671422</v>
      </c>
    </row>
    <row r="345" spans="1:9" ht="78.75" x14ac:dyDescent="0.2">
      <c r="A345" s="261" t="e">
        <f t="shared" si="138"/>
        <v>#REF!</v>
      </c>
      <c r="B345" s="304" t="s">
        <v>294</v>
      </c>
      <c r="C345" s="64" t="s">
        <v>569</v>
      </c>
      <c r="D345" s="64"/>
      <c r="E345" s="151" t="s">
        <v>655</v>
      </c>
      <c r="F345" s="220">
        <f>F346</f>
        <v>1000</v>
      </c>
      <c r="G345" s="220">
        <f t="shared" ref="G345:H345" si="161">G346</f>
        <v>1000</v>
      </c>
      <c r="H345" s="220">
        <f t="shared" si="161"/>
        <v>0</v>
      </c>
      <c r="I345" s="305">
        <f t="shared" si="159"/>
        <v>0</v>
      </c>
    </row>
    <row r="346" spans="1:9" ht="15.75" x14ac:dyDescent="0.2">
      <c r="A346" s="261" t="e">
        <f t="shared" si="138"/>
        <v>#REF!</v>
      </c>
      <c r="B346" s="304" t="s">
        <v>294</v>
      </c>
      <c r="C346" s="64" t="s">
        <v>569</v>
      </c>
      <c r="D346" s="64" t="s">
        <v>127</v>
      </c>
      <c r="E346" s="151" t="s">
        <v>129</v>
      </c>
      <c r="F346" s="220">
        <f>ГРБС!G441</f>
        <v>1000</v>
      </c>
      <c r="G346" s="220">
        <f>ГРБС!H441</f>
        <v>1000</v>
      </c>
      <c r="H346" s="220">
        <f>ГРБС!I441</f>
        <v>0</v>
      </c>
      <c r="I346" s="305">
        <f t="shared" si="159"/>
        <v>0</v>
      </c>
    </row>
    <row r="347" spans="1:9" ht="47.25" x14ac:dyDescent="0.2">
      <c r="A347" s="261" t="e">
        <f t="shared" si="138"/>
        <v>#REF!</v>
      </c>
      <c r="B347" s="304" t="s">
        <v>294</v>
      </c>
      <c r="C347" s="76" t="s">
        <v>80</v>
      </c>
      <c r="D347" s="64"/>
      <c r="E347" s="151" t="s">
        <v>628</v>
      </c>
      <c r="F347" s="220">
        <f>F348+F351</f>
        <v>7414.7</v>
      </c>
      <c r="G347" s="220">
        <f t="shared" ref="G347:H347" si="162">G348+G351</f>
        <v>7414.7</v>
      </c>
      <c r="H347" s="220">
        <f t="shared" si="162"/>
        <v>300</v>
      </c>
      <c r="I347" s="305">
        <f t="shared" si="159"/>
        <v>4.0460166965622344</v>
      </c>
    </row>
    <row r="348" spans="1:9" ht="94.5" x14ac:dyDescent="0.2">
      <c r="A348" s="261" t="e">
        <f t="shared" si="138"/>
        <v>#REF!</v>
      </c>
      <c r="B348" s="304" t="s">
        <v>294</v>
      </c>
      <c r="C348" s="76" t="s">
        <v>81</v>
      </c>
      <c r="D348" s="64"/>
      <c r="E348" s="150" t="s">
        <v>47</v>
      </c>
      <c r="F348" s="220">
        <f>F349+F350</f>
        <v>5664.7</v>
      </c>
      <c r="G348" s="220">
        <f t="shared" ref="G348:H348" si="163">G349+G350</f>
        <v>5664.7</v>
      </c>
      <c r="H348" s="220">
        <f t="shared" si="163"/>
        <v>300</v>
      </c>
      <c r="I348" s="305">
        <f t="shared" si="159"/>
        <v>5.2959556551979805</v>
      </c>
    </row>
    <row r="349" spans="1:9" ht="15.75" x14ac:dyDescent="0.2">
      <c r="A349" s="261" t="e">
        <f t="shared" si="138"/>
        <v>#REF!</v>
      </c>
      <c r="B349" s="304" t="s">
        <v>294</v>
      </c>
      <c r="C349" s="95" t="s">
        <v>81</v>
      </c>
      <c r="D349" s="64" t="s">
        <v>126</v>
      </c>
      <c r="E349" s="151" t="s">
        <v>130</v>
      </c>
      <c r="F349" s="220">
        <f>ГРБС!G444</f>
        <v>4234.7</v>
      </c>
      <c r="G349" s="220">
        <f>ГРБС!H444</f>
        <v>4234.7</v>
      </c>
      <c r="H349" s="220">
        <f>ГРБС!I444</f>
        <v>300</v>
      </c>
      <c r="I349" s="305">
        <f t="shared" si="159"/>
        <v>7.0843271069969544</v>
      </c>
    </row>
    <row r="350" spans="1:9" ht="15.75" x14ac:dyDescent="0.2">
      <c r="A350" s="261" t="e">
        <f t="shared" si="138"/>
        <v>#REF!</v>
      </c>
      <c r="B350" s="306" t="s">
        <v>294</v>
      </c>
      <c r="C350" s="95" t="s">
        <v>81</v>
      </c>
      <c r="D350" s="78" t="s">
        <v>127</v>
      </c>
      <c r="E350" s="152" t="s">
        <v>129</v>
      </c>
      <c r="F350" s="221">
        <f>ГРБС!G445</f>
        <v>1430</v>
      </c>
      <c r="G350" s="221">
        <f>ГРБС!H445</f>
        <v>1430</v>
      </c>
      <c r="H350" s="221">
        <f>ГРБС!I445</f>
        <v>0</v>
      </c>
      <c r="I350" s="305">
        <f t="shared" si="159"/>
        <v>0</v>
      </c>
    </row>
    <row r="351" spans="1:9" ht="31.5" x14ac:dyDescent="0.2">
      <c r="A351" s="261" t="e">
        <f t="shared" si="138"/>
        <v>#REF!</v>
      </c>
      <c r="B351" s="304" t="s">
        <v>294</v>
      </c>
      <c r="C351" s="76" t="s">
        <v>568</v>
      </c>
      <c r="D351" s="64"/>
      <c r="E351" s="151" t="s">
        <v>589</v>
      </c>
      <c r="F351" s="220">
        <f>F352</f>
        <v>1750</v>
      </c>
      <c r="G351" s="220">
        <f t="shared" ref="G351:H351" si="164">G352</f>
        <v>1750</v>
      </c>
      <c r="H351" s="220">
        <f t="shared" si="164"/>
        <v>0</v>
      </c>
      <c r="I351" s="305">
        <f t="shared" si="159"/>
        <v>0</v>
      </c>
    </row>
    <row r="352" spans="1:9" ht="16.5" thickBot="1" x14ac:dyDescent="0.25">
      <c r="A352" s="298" t="e">
        <f t="shared" si="138"/>
        <v>#REF!</v>
      </c>
      <c r="B352" s="306" t="s">
        <v>294</v>
      </c>
      <c r="C352" s="95" t="s">
        <v>568</v>
      </c>
      <c r="D352" s="78" t="s">
        <v>127</v>
      </c>
      <c r="E352" s="152" t="s">
        <v>129</v>
      </c>
      <c r="F352" s="221">
        <f>ГРБС!G447</f>
        <v>1750</v>
      </c>
      <c r="G352" s="221">
        <f>ГРБС!H447</f>
        <v>1750</v>
      </c>
      <c r="H352" s="221">
        <f>ГРБС!I447</f>
        <v>0</v>
      </c>
      <c r="I352" s="307">
        <f t="shared" si="159"/>
        <v>0</v>
      </c>
    </row>
    <row r="353" spans="1:9" ht="16.5" thickBot="1" x14ac:dyDescent="0.25">
      <c r="A353" s="254" t="e">
        <f t="shared" ref="A353:A371" si="165">A352+1</f>
        <v>#REF!</v>
      </c>
      <c r="B353" s="257" t="s">
        <v>99</v>
      </c>
      <c r="C353" s="62"/>
      <c r="D353" s="62"/>
      <c r="E353" s="149" t="s">
        <v>98</v>
      </c>
      <c r="F353" s="218">
        <f>F354+F361</f>
        <v>88765.199999999983</v>
      </c>
      <c r="G353" s="218">
        <f t="shared" ref="G353:H353" si="166">G354+G361</f>
        <v>88765.199999999983</v>
      </c>
      <c r="H353" s="218">
        <f t="shared" si="166"/>
        <v>21751.9</v>
      </c>
      <c r="I353" s="258">
        <f t="shared" si="159"/>
        <v>24.504986188280999</v>
      </c>
    </row>
    <row r="354" spans="1:9" ht="47.25" x14ac:dyDescent="0.2">
      <c r="A354" s="295" t="e">
        <f t="shared" si="165"/>
        <v>#REF!</v>
      </c>
      <c r="B354" s="302" t="s">
        <v>99</v>
      </c>
      <c r="C354" s="75" t="s">
        <v>391</v>
      </c>
      <c r="D354" s="65"/>
      <c r="E354" s="153" t="s">
        <v>489</v>
      </c>
      <c r="F354" s="222">
        <f>F355</f>
        <v>35135.1</v>
      </c>
      <c r="G354" s="222">
        <f t="shared" ref="G354:H354" si="167">G355</f>
        <v>35135.1</v>
      </c>
      <c r="H354" s="222">
        <f t="shared" si="167"/>
        <v>8919.9</v>
      </c>
      <c r="I354" s="303">
        <f t="shared" si="159"/>
        <v>25.387433079740774</v>
      </c>
    </row>
    <row r="355" spans="1:9" ht="47.25" x14ac:dyDescent="0.2">
      <c r="A355" s="261" t="e">
        <f t="shared" si="165"/>
        <v>#REF!</v>
      </c>
      <c r="B355" s="302" t="s">
        <v>99</v>
      </c>
      <c r="C355" s="76" t="s">
        <v>453</v>
      </c>
      <c r="D355" s="78"/>
      <c r="E355" s="151" t="s">
        <v>64</v>
      </c>
      <c r="F355" s="221">
        <f>F356+F359</f>
        <v>35135.1</v>
      </c>
      <c r="G355" s="221">
        <f t="shared" ref="G355:H355" si="168">G356+G359</f>
        <v>35135.1</v>
      </c>
      <c r="H355" s="221">
        <f t="shared" si="168"/>
        <v>8919.9</v>
      </c>
      <c r="I355" s="305">
        <f t="shared" si="159"/>
        <v>25.387433079740774</v>
      </c>
    </row>
    <row r="356" spans="1:9" ht="47.25" x14ac:dyDescent="0.2">
      <c r="A356" s="261" t="e">
        <f t="shared" si="165"/>
        <v>#REF!</v>
      </c>
      <c r="B356" s="304" t="s">
        <v>99</v>
      </c>
      <c r="C356" s="102" t="s">
        <v>454</v>
      </c>
      <c r="D356" s="64"/>
      <c r="E356" s="151" t="s">
        <v>65</v>
      </c>
      <c r="F356" s="220">
        <f>F357+F358</f>
        <v>35116.199999999997</v>
      </c>
      <c r="G356" s="220">
        <f t="shared" ref="G356:H356" si="169">G357+G358</f>
        <v>35116.199999999997</v>
      </c>
      <c r="H356" s="220">
        <f t="shared" si="169"/>
        <v>8919.9</v>
      </c>
      <c r="I356" s="305">
        <f t="shared" si="159"/>
        <v>25.401096929622224</v>
      </c>
    </row>
    <row r="357" spans="1:9" ht="15.75" x14ac:dyDescent="0.2">
      <c r="A357" s="261" t="e">
        <f t="shared" si="165"/>
        <v>#REF!</v>
      </c>
      <c r="B357" s="302" t="s">
        <v>99</v>
      </c>
      <c r="C357" s="76" t="s">
        <v>454</v>
      </c>
      <c r="D357" s="64" t="s">
        <v>126</v>
      </c>
      <c r="E357" s="151" t="s">
        <v>130</v>
      </c>
      <c r="F357" s="221">
        <f>ГРБС!G452</f>
        <v>16887.900000000001</v>
      </c>
      <c r="G357" s="221">
        <f>ГРБС!H452</f>
        <v>16887.900000000001</v>
      </c>
      <c r="H357" s="221">
        <f>ГРБС!I452</f>
        <v>4143.7</v>
      </c>
      <c r="I357" s="305">
        <f t="shared" si="159"/>
        <v>24.536502466262824</v>
      </c>
    </row>
    <row r="358" spans="1:9" ht="15.75" x14ac:dyDescent="0.2">
      <c r="A358" s="261" t="e">
        <f t="shared" si="165"/>
        <v>#REF!</v>
      </c>
      <c r="B358" s="302" t="s">
        <v>99</v>
      </c>
      <c r="C358" s="76" t="s">
        <v>454</v>
      </c>
      <c r="D358" s="64" t="s">
        <v>127</v>
      </c>
      <c r="E358" s="151" t="s">
        <v>129</v>
      </c>
      <c r="F358" s="221">
        <f>ГРБС!G453</f>
        <v>18228.3</v>
      </c>
      <c r="G358" s="221">
        <f>ГРБС!H453</f>
        <v>18228.3</v>
      </c>
      <c r="H358" s="221">
        <f>ГРБС!I453</f>
        <v>4776.2</v>
      </c>
      <c r="I358" s="305">
        <f t="shared" si="159"/>
        <v>26.20211429480533</v>
      </c>
    </row>
    <row r="359" spans="1:9" ht="63" x14ac:dyDescent="0.2">
      <c r="A359" s="261" t="e">
        <f t="shared" si="165"/>
        <v>#REF!</v>
      </c>
      <c r="B359" s="302" t="s">
        <v>99</v>
      </c>
      <c r="C359" s="103" t="s">
        <v>356</v>
      </c>
      <c r="D359" s="64"/>
      <c r="E359" s="89" t="s">
        <v>659</v>
      </c>
      <c r="F359" s="220">
        <f>F360</f>
        <v>18.899999999999999</v>
      </c>
      <c r="G359" s="220">
        <f t="shared" ref="G359:H359" si="170">G360</f>
        <v>18.899999999999999</v>
      </c>
      <c r="H359" s="220">
        <f t="shared" si="170"/>
        <v>0</v>
      </c>
      <c r="I359" s="305">
        <f t="shared" si="159"/>
        <v>0</v>
      </c>
    </row>
    <row r="360" spans="1:9" ht="15.75" x14ac:dyDescent="0.2">
      <c r="A360" s="261" t="e">
        <f t="shared" si="165"/>
        <v>#REF!</v>
      </c>
      <c r="B360" s="302" t="s">
        <v>99</v>
      </c>
      <c r="C360" s="76" t="s">
        <v>356</v>
      </c>
      <c r="D360" s="64" t="s">
        <v>126</v>
      </c>
      <c r="E360" s="151" t="s">
        <v>130</v>
      </c>
      <c r="F360" s="220">
        <f>ГРБС!G455</f>
        <v>18.899999999999999</v>
      </c>
      <c r="G360" s="220">
        <f>ГРБС!H455</f>
        <v>18.899999999999999</v>
      </c>
      <c r="H360" s="220">
        <f>ГРБС!I455</f>
        <v>0</v>
      </c>
      <c r="I360" s="305">
        <f t="shared" si="159"/>
        <v>0</v>
      </c>
    </row>
    <row r="361" spans="1:9" ht="31.5" x14ac:dyDescent="0.2">
      <c r="A361" s="261" t="e">
        <f t="shared" si="165"/>
        <v>#REF!</v>
      </c>
      <c r="B361" s="302" t="s">
        <v>99</v>
      </c>
      <c r="C361" s="69" t="s">
        <v>69</v>
      </c>
      <c r="D361" s="63"/>
      <c r="E361" s="168" t="s">
        <v>631</v>
      </c>
      <c r="F361" s="222">
        <f>F362</f>
        <v>53630.099999999991</v>
      </c>
      <c r="G361" s="222">
        <f t="shared" ref="G361:H361" si="171">G362</f>
        <v>53630.099999999991</v>
      </c>
      <c r="H361" s="222">
        <f t="shared" si="171"/>
        <v>12832</v>
      </c>
      <c r="I361" s="305">
        <f t="shared" si="159"/>
        <v>23.92686196743993</v>
      </c>
    </row>
    <row r="362" spans="1:9" ht="31.5" x14ac:dyDescent="0.2">
      <c r="A362" s="261" t="e">
        <f t="shared" si="165"/>
        <v>#REF!</v>
      </c>
      <c r="B362" s="304" t="s">
        <v>99</v>
      </c>
      <c r="C362" s="76" t="s">
        <v>71</v>
      </c>
      <c r="D362" s="64"/>
      <c r="E362" s="151" t="s">
        <v>630</v>
      </c>
      <c r="F362" s="220">
        <f>F363+F366</f>
        <v>53630.099999999991</v>
      </c>
      <c r="G362" s="220">
        <f t="shared" ref="G362:H362" si="172">G363+G366</f>
        <v>53630.099999999991</v>
      </c>
      <c r="H362" s="220">
        <f t="shared" si="172"/>
        <v>12832</v>
      </c>
      <c r="I362" s="305">
        <f t="shared" si="159"/>
        <v>23.92686196743993</v>
      </c>
    </row>
    <row r="363" spans="1:9" ht="47.25" x14ac:dyDescent="0.2">
      <c r="A363" s="261" t="e">
        <f t="shared" si="165"/>
        <v>#REF!</v>
      </c>
      <c r="B363" s="302" t="s">
        <v>99</v>
      </c>
      <c r="C363" s="76" t="s">
        <v>70</v>
      </c>
      <c r="D363" s="64"/>
      <c r="E363" s="150" t="s">
        <v>84</v>
      </c>
      <c r="F363" s="221">
        <f>F364+F365</f>
        <v>51354.399999999994</v>
      </c>
      <c r="G363" s="221">
        <f t="shared" ref="G363:H363" si="173">G364+G365</f>
        <v>51354.399999999994</v>
      </c>
      <c r="H363" s="221">
        <f t="shared" si="173"/>
        <v>12832</v>
      </c>
      <c r="I363" s="305">
        <f t="shared" si="159"/>
        <v>24.987148131416202</v>
      </c>
    </row>
    <row r="364" spans="1:9" ht="15.75" x14ac:dyDescent="0.2">
      <c r="A364" s="261" t="e">
        <f t="shared" si="165"/>
        <v>#REF!</v>
      </c>
      <c r="B364" s="302" t="s">
        <v>99</v>
      </c>
      <c r="C364" s="76" t="s">
        <v>70</v>
      </c>
      <c r="D364" s="64" t="s">
        <v>126</v>
      </c>
      <c r="E364" s="151" t="s">
        <v>125</v>
      </c>
      <c r="F364" s="221">
        <f>ГРБС!G494</f>
        <v>44906.7</v>
      </c>
      <c r="G364" s="221">
        <f>ГРБС!H494</f>
        <v>44906.7</v>
      </c>
      <c r="H364" s="221">
        <f>ГРБС!I494</f>
        <v>11200</v>
      </c>
      <c r="I364" s="305">
        <f t="shared" si="159"/>
        <v>24.940599064282168</v>
      </c>
    </row>
    <row r="365" spans="1:9" ht="15.75" x14ac:dyDescent="0.2">
      <c r="A365" s="261" t="e">
        <f t="shared" si="165"/>
        <v>#REF!</v>
      </c>
      <c r="B365" s="304" t="s">
        <v>99</v>
      </c>
      <c r="C365" s="76" t="s">
        <v>70</v>
      </c>
      <c r="D365" s="64" t="s">
        <v>127</v>
      </c>
      <c r="E365" s="151" t="s">
        <v>128</v>
      </c>
      <c r="F365" s="220">
        <f>ГРБС!G495</f>
        <v>6447.7</v>
      </c>
      <c r="G365" s="220">
        <f>ГРБС!H495</f>
        <v>6447.7</v>
      </c>
      <c r="H365" s="220">
        <f>ГРБС!I495</f>
        <v>1632</v>
      </c>
      <c r="I365" s="305">
        <f t="shared" si="159"/>
        <v>25.311351334584426</v>
      </c>
    </row>
    <row r="366" spans="1:9" ht="94.5" x14ac:dyDescent="0.2">
      <c r="A366" s="261" t="e">
        <f t="shared" si="165"/>
        <v>#REF!</v>
      </c>
      <c r="B366" s="304" t="s">
        <v>99</v>
      </c>
      <c r="C366" s="95" t="s">
        <v>570</v>
      </c>
      <c r="D366" s="64"/>
      <c r="E366" s="100" t="s">
        <v>563</v>
      </c>
      <c r="F366" s="220">
        <f>F367</f>
        <v>2275.6999999999998</v>
      </c>
      <c r="G366" s="220">
        <f t="shared" ref="G366:H366" si="174">G367</f>
        <v>2275.6999999999998</v>
      </c>
      <c r="H366" s="220">
        <f t="shared" si="174"/>
        <v>0</v>
      </c>
      <c r="I366" s="305">
        <f t="shared" si="159"/>
        <v>0</v>
      </c>
    </row>
    <row r="367" spans="1:9" ht="16.5" thickBot="1" x14ac:dyDescent="0.25">
      <c r="A367" s="298" t="e">
        <f t="shared" si="165"/>
        <v>#REF!</v>
      </c>
      <c r="B367" s="306" t="s">
        <v>99</v>
      </c>
      <c r="C367" s="95" t="s">
        <v>570</v>
      </c>
      <c r="D367" s="78" t="s">
        <v>126</v>
      </c>
      <c r="E367" s="152" t="s">
        <v>125</v>
      </c>
      <c r="F367" s="221">
        <f>ГРБС!G497</f>
        <v>2275.6999999999998</v>
      </c>
      <c r="G367" s="221">
        <f>ГРБС!H497</f>
        <v>2275.6999999999998</v>
      </c>
      <c r="H367" s="221">
        <f>ГРБС!I497</f>
        <v>0</v>
      </c>
      <c r="I367" s="307">
        <f t="shared" si="159"/>
        <v>0</v>
      </c>
    </row>
    <row r="368" spans="1:9" ht="16.5" thickBot="1" x14ac:dyDescent="0.25">
      <c r="A368" s="254" t="e">
        <f t="shared" si="165"/>
        <v>#REF!</v>
      </c>
      <c r="B368" s="257" t="s">
        <v>289</v>
      </c>
      <c r="C368" s="62"/>
      <c r="D368" s="62"/>
      <c r="E368" s="149" t="s">
        <v>320</v>
      </c>
      <c r="F368" s="218">
        <f>F369+F378</f>
        <v>21408.400000000001</v>
      </c>
      <c r="G368" s="218">
        <f t="shared" ref="G368:H368" si="175">G369+G378</f>
        <v>21408.400000000001</v>
      </c>
      <c r="H368" s="218">
        <f t="shared" si="175"/>
        <v>30</v>
      </c>
      <c r="I368" s="258">
        <f t="shared" si="159"/>
        <v>0.14013191083873619</v>
      </c>
    </row>
    <row r="369" spans="1:9" ht="47.25" x14ac:dyDescent="0.2">
      <c r="A369" s="295" t="e">
        <f t="shared" si="165"/>
        <v>#REF!</v>
      </c>
      <c r="B369" s="302" t="s">
        <v>289</v>
      </c>
      <c r="C369" s="75" t="s">
        <v>401</v>
      </c>
      <c r="D369" s="63"/>
      <c r="E369" s="153" t="s">
        <v>60</v>
      </c>
      <c r="F369" s="219">
        <f>F370+F373</f>
        <v>392.4</v>
      </c>
      <c r="G369" s="219">
        <f t="shared" ref="G369:H369" si="176">G370+G373</f>
        <v>392.4</v>
      </c>
      <c r="H369" s="219">
        <f t="shared" si="176"/>
        <v>0</v>
      </c>
      <c r="I369" s="303">
        <f t="shared" si="159"/>
        <v>0</v>
      </c>
    </row>
    <row r="370" spans="1:9" ht="31.5" x14ac:dyDescent="0.2">
      <c r="A370" s="261" t="e">
        <f t="shared" si="165"/>
        <v>#REF!</v>
      </c>
      <c r="B370" s="304" t="s">
        <v>289</v>
      </c>
      <c r="C370" s="75" t="s">
        <v>223</v>
      </c>
      <c r="D370" s="77"/>
      <c r="E370" s="150" t="s">
        <v>629</v>
      </c>
      <c r="F370" s="220">
        <f>F371</f>
        <v>124.9</v>
      </c>
      <c r="G370" s="220">
        <f t="shared" ref="G370:H371" si="177">G371</f>
        <v>124.9</v>
      </c>
      <c r="H370" s="220">
        <f t="shared" si="177"/>
        <v>0</v>
      </c>
      <c r="I370" s="305">
        <f t="shared" si="159"/>
        <v>0</v>
      </c>
    </row>
    <row r="371" spans="1:9" ht="47.25" x14ac:dyDescent="0.2">
      <c r="A371" s="261" t="e">
        <f t="shared" si="165"/>
        <v>#REF!</v>
      </c>
      <c r="B371" s="304" t="s">
        <v>289</v>
      </c>
      <c r="C371" s="75" t="s">
        <v>224</v>
      </c>
      <c r="D371" s="77"/>
      <c r="E371" s="150" t="s">
        <v>112</v>
      </c>
      <c r="F371" s="220">
        <f>F372</f>
        <v>124.9</v>
      </c>
      <c r="G371" s="220">
        <f t="shared" si="177"/>
        <v>124.9</v>
      </c>
      <c r="H371" s="220">
        <f t="shared" si="177"/>
        <v>0</v>
      </c>
      <c r="I371" s="305">
        <f t="shared" si="159"/>
        <v>0</v>
      </c>
    </row>
    <row r="372" spans="1:9" ht="31.5" x14ac:dyDescent="0.2">
      <c r="A372" s="261" t="e">
        <f t="shared" ref="A372:A377" si="178">A371+1</f>
        <v>#REF!</v>
      </c>
      <c r="B372" s="304" t="s">
        <v>289</v>
      </c>
      <c r="C372" s="75" t="s">
        <v>224</v>
      </c>
      <c r="D372" s="64" t="s">
        <v>198</v>
      </c>
      <c r="E372" s="151" t="s">
        <v>199</v>
      </c>
      <c r="F372" s="220">
        <f>ГРБС!G253</f>
        <v>124.9</v>
      </c>
      <c r="G372" s="220">
        <f>ГРБС!H253</f>
        <v>124.9</v>
      </c>
      <c r="H372" s="220">
        <f>ГРБС!I253</f>
        <v>0</v>
      </c>
      <c r="I372" s="305">
        <f t="shared" si="159"/>
        <v>0</v>
      </c>
    </row>
    <row r="373" spans="1:9" ht="31.5" x14ac:dyDescent="0.2">
      <c r="A373" s="261" t="e">
        <f t="shared" si="178"/>
        <v>#REF!</v>
      </c>
      <c r="B373" s="304" t="s">
        <v>289</v>
      </c>
      <c r="C373" s="64" t="s">
        <v>225</v>
      </c>
      <c r="D373" s="77"/>
      <c r="E373" s="150" t="s">
        <v>632</v>
      </c>
      <c r="F373" s="220">
        <f>F374+F376</f>
        <v>267.5</v>
      </c>
      <c r="G373" s="220">
        <f t="shared" ref="G373:H373" si="179">G374+G376</f>
        <v>267.5</v>
      </c>
      <c r="H373" s="220">
        <f t="shared" si="179"/>
        <v>0</v>
      </c>
      <c r="I373" s="305">
        <f t="shared" si="159"/>
        <v>0</v>
      </c>
    </row>
    <row r="374" spans="1:9" ht="47.25" x14ac:dyDescent="0.2">
      <c r="A374" s="261" t="e">
        <f t="shared" si="178"/>
        <v>#REF!</v>
      </c>
      <c r="B374" s="304" t="s">
        <v>289</v>
      </c>
      <c r="C374" s="64" t="s">
        <v>226</v>
      </c>
      <c r="D374" s="77"/>
      <c r="E374" s="150" t="s">
        <v>534</v>
      </c>
      <c r="F374" s="220">
        <f>F375</f>
        <v>248.6</v>
      </c>
      <c r="G374" s="220">
        <f t="shared" ref="G374:H374" si="180">G375</f>
        <v>248.6</v>
      </c>
      <c r="H374" s="220">
        <f t="shared" si="180"/>
        <v>0</v>
      </c>
      <c r="I374" s="305">
        <f t="shared" si="159"/>
        <v>0</v>
      </c>
    </row>
    <row r="375" spans="1:9" ht="31.5" x14ac:dyDescent="0.2">
      <c r="A375" s="261" t="e">
        <f t="shared" si="178"/>
        <v>#REF!</v>
      </c>
      <c r="B375" s="304" t="s">
        <v>289</v>
      </c>
      <c r="C375" s="64" t="s">
        <v>226</v>
      </c>
      <c r="D375" s="64" t="s">
        <v>198</v>
      </c>
      <c r="E375" s="151" t="s">
        <v>199</v>
      </c>
      <c r="F375" s="220">
        <f>ГРБС!G256</f>
        <v>248.6</v>
      </c>
      <c r="G375" s="220">
        <f>ГРБС!H256</f>
        <v>248.6</v>
      </c>
      <c r="H375" s="220">
        <f>ГРБС!I256</f>
        <v>0</v>
      </c>
      <c r="I375" s="305">
        <f t="shared" si="159"/>
        <v>0</v>
      </c>
    </row>
    <row r="376" spans="1:9" ht="47.25" x14ac:dyDescent="0.2">
      <c r="A376" s="261" t="e">
        <f t="shared" si="178"/>
        <v>#REF!</v>
      </c>
      <c r="B376" s="304" t="s">
        <v>289</v>
      </c>
      <c r="C376" s="64" t="s">
        <v>227</v>
      </c>
      <c r="D376" s="64"/>
      <c r="E376" s="151" t="s">
        <v>332</v>
      </c>
      <c r="F376" s="220">
        <f>F377</f>
        <v>18.899999999999999</v>
      </c>
      <c r="G376" s="220">
        <f t="shared" ref="G376:H376" si="181">G377</f>
        <v>18.899999999999999</v>
      </c>
      <c r="H376" s="220">
        <f t="shared" si="181"/>
        <v>0</v>
      </c>
      <c r="I376" s="305">
        <f t="shared" si="159"/>
        <v>0</v>
      </c>
    </row>
    <row r="377" spans="1:9" ht="31.5" x14ac:dyDescent="0.2">
      <c r="A377" s="261" t="e">
        <f t="shared" si="178"/>
        <v>#REF!</v>
      </c>
      <c r="B377" s="304" t="s">
        <v>289</v>
      </c>
      <c r="C377" s="64" t="s">
        <v>227</v>
      </c>
      <c r="D377" s="64" t="s">
        <v>198</v>
      </c>
      <c r="E377" s="151" t="s">
        <v>199</v>
      </c>
      <c r="F377" s="220">
        <f>ГРБС!G265</f>
        <v>18.899999999999999</v>
      </c>
      <c r="G377" s="220">
        <f>ГРБС!H265</f>
        <v>18.899999999999999</v>
      </c>
      <c r="H377" s="220">
        <f>ГРБС!I265</f>
        <v>0</v>
      </c>
      <c r="I377" s="305">
        <f t="shared" si="159"/>
        <v>0</v>
      </c>
    </row>
    <row r="378" spans="1:9" ht="47.25" x14ac:dyDescent="0.2">
      <c r="A378" s="261" t="e">
        <f t="shared" ref="A378:A419" si="182">A377+1</f>
        <v>#REF!</v>
      </c>
      <c r="B378" s="302" t="s">
        <v>289</v>
      </c>
      <c r="C378" s="64" t="s">
        <v>391</v>
      </c>
      <c r="D378" s="69"/>
      <c r="E378" s="153" t="s">
        <v>489</v>
      </c>
      <c r="F378" s="219">
        <f>F379+F386</f>
        <v>21016</v>
      </c>
      <c r="G378" s="219">
        <f t="shared" ref="G378:H378" si="183">G379+G386</f>
        <v>21016</v>
      </c>
      <c r="H378" s="219">
        <f t="shared" si="183"/>
        <v>30</v>
      </c>
      <c r="I378" s="305">
        <f t="shared" si="159"/>
        <v>0.14274838218500191</v>
      </c>
    </row>
    <row r="379" spans="1:9" ht="47.25" x14ac:dyDescent="0.2">
      <c r="A379" s="261" t="e">
        <f t="shared" si="182"/>
        <v>#REF!</v>
      </c>
      <c r="B379" s="304" t="s">
        <v>289</v>
      </c>
      <c r="C379" s="64" t="s">
        <v>453</v>
      </c>
      <c r="D379" s="64"/>
      <c r="E379" s="151" t="s">
        <v>64</v>
      </c>
      <c r="F379" s="220">
        <f>F380+F384+F382</f>
        <v>18138</v>
      </c>
      <c r="G379" s="220">
        <f t="shared" ref="G379:H379" si="184">G380+G384+G382</f>
        <v>18138</v>
      </c>
      <c r="H379" s="220">
        <f t="shared" si="184"/>
        <v>30</v>
      </c>
      <c r="I379" s="305">
        <f t="shared" si="159"/>
        <v>0.16539861065167052</v>
      </c>
    </row>
    <row r="380" spans="1:9" ht="31.5" x14ac:dyDescent="0.2">
      <c r="A380" s="261" t="e">
        <f t="shared" si="182"/>
        <v>#REF!</v>
      </c>
      <c r="B380" s="304" t="s">
        <v>289</v>
      </c>
      <c r="C380" s="76" t="s">
        <v>82</v>
      </c>
      <c r="D380" s="64"/>
      <c r="E380" s="151" t="s">
        <v>66</v>
      </c>
      <c r="F380" s="220">
        <f>F381</f>
        <v>5505.8</v>
      </c>
      <c r="G380" s="220">
        <f t="shared" ref="G380:H380" si="185">G381</f>
        <v>5505.8</v>
      </c>
      <c r="H380" s="220">
        <f t="shared" si="185"/>
        <v>0</v>
      </c>
      <c r="I380" s="305">
        <f t="shared" si="159"/>
        <v>0</v>
      </c>
    </row>
    <row r="381" spans="1:9" ht="31.5" x14ac:dyDescent="0.2">
      <c r="A381" s="261" t="e">
        <f t="shared" si="182"/>
        <v>#REF!</v>
      </c>
      <c r="B381" s="304" t="s">
        <v>289</v>
      </c>
      <c r="C381" s="76" t="s">
        <v>82</v>
      </c>
      <c r="D381" s="64" t="s">
        <v>510</v>
      </c>
      <c r="E381" s="151" t="s">
        <v>258</v>
      </c>
      <c r="F381" s="220">
        <f>ГРБС!G460</f>
        <v>5505.8</v>
      </c>
      <c r="G381" s="220">
        <f>ГРБС!H460</f>
        <v>5505.8</v>
      </c>
      <c r="H381" s="220">
        <f>ГРБС!I460</f>
        <v>0</v>
      </c>
      <c r="I381" s="305">
        <f t="shared" si="159"/>
        <v>0</v>
      </c>
    </row>
    <row r="382" spans="1:9" ht="63" x14ac:dyDescent="0.2">
      <c r="A382" s="261" t="e">
        <f t="shared" si="182"/>
        <v>#REF!</v>
      </c>
      <c r="B382" s="304" t="s">
        <v>289</v>
      </c>
      <c r="C382" s="76" t="s">
        <v>107</v>
      </c>
      <c r="D382" s="64"/>
      <c r="E382" s="151" t="s">
        <v>714</v>
      </c>
      <c r="F382" s="220">
        <f>F383</f>
        <v>11632.2</v>
      </c>
      <c r="G382" s="220">
        <f t="shared" ref="G382:H382" si="186">G383</f>
        <v>11632.2</v>
      </c>
      <c r="H382" s="220">
        <f t="shared" si="186"/>
        <v>0</v>
      </c>
      <c r="I382" s="305">
        <f t="shared" si="159"/>
        <v>0</v>
      </c>
    </row>
    <row r="383" spans="1:9" ht="31.5" x14ac:dyDescent="0.2">
      <c r="A383" s="261" t="e">
        <f t="shared" si="182"/>
        <v>#REF!</v>
      </c>
      <c r="B383" s="304" t="s">
        <v>289</v>
      </c>
      <c r="C383" s="76" t="s">
        <v>107</v>
      </c>
      <c r="D383" s="64" t="s">
        <v>510</v>
      </c>
      <c r="E383" s="151" t="s">
        <v>258</v>
      </c>
      <c r="F383" s="220">
        <f>ГРБС!G462</f>
        <v>11632.2</v>
      </c>
      <c r="G383" s="220">
        <f>ГРБС!H462</f>
        <v>11632.2</v>
      </c>
      <c r="H383" s="220">
        <f>ГРБС!I462</f>
        <v>0</v>
      </c>
      <c r="I383" s="305">
        <f t="shared" si="159"/>
        <v>0</v>
      </c>
    </row>
    <row r="384" spans="1:9" ht="31.5" x14ac:dyDescent="0.2">
      <c r="A384" s="261" t="e">
        <f t="shared" si="182"/>
        <v>#REF!</v>
      </c>
      <c r="B384" s="304" t="s">
        <v>289</v>
      </c>
      <c r="C384" s="76" t="s">
        <v>83</v>
      </c>
      <c r="D384" s="64"/>
      <c r="E384" s="151" t="s">
        <v>657</v>
      </c>
      <c r="F384" s="220">
        <f>F385</f>
        <v>1000</v>
      </c>
      <c r="G384" s="220">
        <f t="shared" ref="G384:H384" si="187">G385</f>
        <v>1000</v>
      </c>
      <c r="H384" s="220">
        <f t="shared" si="187"/>
        <v>30</v>
      </c>
      <c r="I384" s="305">
        <f t="shared" si="159"/>
        <v>3</v>
      </c>
    </row>
    <row r="385" spans="1:11" ht="15.75" x14ac:dyDescent="0.2">
      <c r="A385" s="261" t="e">
        <f t="shared" si="182"/>
        <v>#REF!</v>
      </c>
      <c r="B385" s="304" t="s">
        <v>289</v>
      </c>
      <c r="C385" s="103" t="s">
        <v>83</v>
      </c>
      <c r="D385" s="64" t="s">
        <v>127</v>
      </c>
      <c r="E385" s="151" t="s">
        <v>128</v>
      </c>
      <c r="F385" s="220">
        <f>ГРБС!G464</f>
        <v>1000</v>
      </c>
      <c r="G385" s="220">
        <f>ГРБС!H464</f>
        <v>1000</v>
      </c>
      <c r="H385" s="220">
        <f>ГРБС!I464</f>
        <v>30</v>
      </c>
      <c r="I385" s="305">
        <f t="shared" si="159"/>
        <v>3</v>
      </c>
    </row>
    <row r="386" spans="1:11" ht="47.25" x14ac:dyDescent="0.2">
      <c r="A386" s="261" t="e">
        <f t="shared" si="182"/>
        <v>#REF!</v>
      </c>
      <c r="B386" s="304" t="s">
        <v>289</v>
      </c>
      <c r="C386" s="76" t="s">
        <v>80</v>
      </c>
      <c r="D386" s="64"/>
      <c r="E386" s="151" t="s">
        <v>628</v>
      </c>
      <c r="F386" s="220">
        <f>F387</f>
        <v>2878</v>
      </c>
      <c r="G386" s="220">
        <f t="shared" ref="G386:H387" si="188">G387</f>
        <v>2878</v>
      </c>
      <c r="H386" s="220">
        <f t="shared" si="188"/>
        <v>0</v>
      </c>
      <c r="I386" s="305">
        <f t="shared" si="159"/>
        <v>0</v>
      </c>
    </row>
    <row r="387" spans="1:11" ht="63" x14ac:dyDescent="0.2">
      <c r="A387" s="261" t="e">
        <f t="shared" si="182"/>
        <v>#REF!</v>
      </c>
      <c r="B387" s="304" t="s">
        <v>289</v>
      </c>
      <c r="C387" s="103" t="s">
        <v>108</v>
      </c>
      <c r="D387" s="64"/>
      <c r="E387" s="151" t="s">
        <v>49</v>
      </c>
      <c r="F387" s="220">
        <f>F388</f>
        <v>2878</v>
      </c>
      <c r="G387" s="220">
        <f t="shared" si="188"/>
        <v>2878</v>
      </c>
      <c r="H387" s="220">
        <f t="shared" si="188"/>
        <v>0</v>
      </c>
      <c r="I387" s="305">
        <f t="shared" si="159"/>
        <v>0</v>
      </c>
    </row>
    <row r="388" spans="1:11" ht="16.5" thickBot="1" x14ac:dyDescent="0.25">
      <c r="A388" s="298" t="e">
        <f t="shared" si="182"/>
        <v>#REF!</v>
      </c>
      <c r="B388" s="306" t="s">
        <v>289</v>
      </c>
      <c r="C388" s="95" t="s">
        <v>108</v>
      </c>
      <c r="D388" s="78" t="s">
        <v>127</v>
      </c>
      <c r="E388" s="152" t="s">
        <v>129</v>
      </c>
      <c r="F388" s="221">
        <f>ГРБС!G467</f>
        <v>2878</v>
      </c>
      <c r="G388" s="221">
        <f>ГРБС!H467</f>
        <v>2878</v>
      </c>
      <c r="H388" s="221">
        <f>ГРБС!I467</f>
        <v>0</v>
      </c>
      <c r="I388" s="307">
        <f t="shared" si="159"/>
        <v>0</v>
      </c>
    </row>
    <row r="389" spans="1:11" ht="16.5" thickBot="1" x14ac:dyDescent="0.25">
      <c r="A389" s="254" t="e">
        <f t="shared" si="182"/>
        <v>#REF!</v>
      </c>
      <c r="B389" s="257" t="s">
        <v>296</v>
      </c>
      <c r="C389" s="62"/>
      <c r="D389" s="62"/>
      <c r="E389" s="149" t="s">
        <v>295</v>
      </c>
      <c r="F389" s="218">
        <f>F390</f>
        <v>26950.3</v>
      </c>
      <c r="G389" s="218">
        <f t="shared" ref="G389:H390" si="189">G390</f>
        <v>26950.3</v>
      </c>
      <c r="H389" s="218">
        <f t="shared" si="189"/>
        <v>6451.8</v>
      </c>
      <c r="I389" s="258">
        <f t="shared" si="159"/>
        <v>23.939622193444972</v>
      </c>
    </row>
    <row r="390" spans="1:11" ht="47.25" x14ac:dyDescent="0.2">
      <c r="A390" s="295" t="e">
        <f t="shared" si="182"/>
        <v>#REF!</v>
      </c>
      <c r="B390" s="302" t="s">
        <v>296</v>
      </c>
      <c r="C390" s="75" t="s">
        <v>391</v>
      </c>
      <c r="D390" s="85"/>
      <c r="E390" s="153" t="s">
        <v>489</v>
      </c>
      <c r="F390" s="219">
        <f>F391</f>
        <v>26950.3</v>
      </c>
      <c r="G390" s="219">
        <f t="shared" si="189"/>
        <v>26950.3</v>
      </c>
      <c r="H390" s="219">
        <f t="shared" si="189"/>
        <v>6451.8</v>
      </c>
      <c r="I390" s="303">
        <f t="shared" si="159"/>
        <v>23.939622193444972</v>
      </c>
    </row>
    <row r="391" spans="1:11" ht="63" x14ac:dyDescent="0.2">
      <c r="A391" s="261" t="e">
        <f t="shared" si="182"/>
        <v>#REF!</v>
      </c>
      <c r="B391" s="304" t="s">
        <v>296</v>
      </c>
      <c r="C391" s="76" t="s">
        <v>455</v>
      </c>
      <c r="D391" s="120"/>
      <c r="E391" s="151" t="s">
        <v>746</v>
      </c>
      <c r="F391" s="220">
        <f>F392+F395</f>
        <v>26950.3</v>
      </c>
      <c r="G391" s="220">
        <f t="shared" ref="G391:H391" si="190">G392+G395</f>
        <v>26950.3</v>
      </c>
      <c r="H391" s="220">
        <f t="shared" si="190"/>
        <v>6451.8</v>
      </c>
      <c r="I391" s="305">
        <f t="shared" si="159"/>
        <v>23.939622193444972</v>
      </c>
    </row>
    <row r="392" spans="1:11" ht="31.5" x14ac:dyDescent="0.2">
      <c r="A392" s="261" t="e">
        <f t="shared" si="182"/>
        <v>#REF!</v>
      </c>
      <c r="B392" s="304" t="s">
        <v>296</v>
      </c>
      <c r="C392" s="76" t="s">
        <v>172</v>
      </c>
      <c r="D392" s="64"/>
      <c r="E392" s="150" t="s">
        <v>197</v>
      </c>
      <c r="F392" s="220">
        <f>F393+F394</f>
        <v>4809.8</v>
      </c>
      <c r="G392" s="220">
        <f t="shared" ref="G392:H392" si="191">G393+G394</f>
        <v>4809.8</v>
      </c>
      <c r="H392" s="220">
        <f t="shared" si="191"/>
        <v>942.6</v>
      </c>
      <c r="I392" s="305">
        <f t="shared" si="159"/>
        <v>19.597488461058671</v>
      </c>
    </row>
    <row r="393" spans="1:11" ht="31.5" x14ac:dyDescent="0.2">
      <c r="A393" s="261" t="e">
        <f t="shared" si="182"/>
        <v>#REF!</v>
      </c>
      <c r="B393" s="304" t="s">
        <v>296</v>
      </c>
      <c r="C393" s="76" t="s">
        <v>172</v>
      </c>
      <c r="D393" s="64" t="s">
        <v>195</v>
      </c>
      <c r="E393" s="151" t="s">
        <v>196</v>
      </c>
      <c r="F393" s="220">
        <f>ГРБС!G472</f>
        <v>4630.7</v>
      </c>
      <c r="G393" s="220">
        <f>ГРБС!H472</f>
        <v>4630.7</v>
      </c>
      <c r="H393" s="220">
        <f>ГРБС!I472</f>
        <v>903.5</v>
      </c>
      <c r="I393" s="305">
        <f t="shared" si="159"/>
        <v>19.51108903621483</v>
      </c>
    </row>
    <row r="394" spans="1:11" ht="31.5" x14ac:dyDescent="0.2">
      <c r="A394" s="261" t="e">
        <f t="shared" si="182"/>
        <v>#REF!</v>
      </c>
      <c r="B394" s="304" t="s">
        <v>296</v>
      </c>
      <c r="C394" s="76" t="s">
        <v>172</v>
      </c>
      <c r="D394" s="64" t="s">
        <v>198</v>
      </c>
      <c r="E394" s="151" t="s">
        <v>199</v>
      </c>
      <c r="F394" s="220">
        <f>ГРБС!G473</f>
        <v>179.1</v>
      </c>
      <c r="G394" s="220">
        <f>ГРБС!H473</f>
        <v>179.1</v>
      </c>
      <c r="H394" s="220">
        <f>ГРБС!I473</f>
        <v>39.1</v>
      </c>
      <c r="I394" s="305">
        <f t="shared" si="159"/>
        <v>21.831379117811281</v>
      </c>
      <c r="K394" s="43"/>
    </row>
    <row r="395" spans="1:11" ht="31.5" x14ac:dyDescent="0.2">
      <c r="A395" s="261" t="e">
        <f t="shared" si="182"/>
        <v>#REF!</v>
      </c>
      <c r="B395" s="304" t="s">
        <v>296</v>
      </c>
      <c r="C395" s="103" t="s">
        <v>456</v>
      </c>
      <c r="D395" s="64"/>
      <c r="E395" s="151" t="s">
        <v>110</v>
      </c>
      <c r="F395" s="220">
        <f>F396</f>
        <v>22140.5</v>
      </c>
      <c r="G395" s="220">
        <f t="shared" ref="G395:H395" si="192">G396</f>
        <v>22140.5</v>
      </c>
      <c r="H395" s="220">
        <f t="shared" si="192"/>
        <v>5509.2</v>
      </c>
      <c r="I395" s="305">
        <f t="shared" si="159"/>
        <v>24.8829068900883</v>
      </c>
    </row>
    <row r="396" spans="1:11" ht="16.5" thickBot="1" x14ac:dyDescent="0.25">
      <c r="A396" s="298" t="e">
        <f t="shared" si="182"/>
        <v>#REF!</v>
      </c>
      <c r="B396" s="306" t="s">
        <v>296</v>
      </c>
      <c r="C396" s="95" t="s">
        <v>456</v>
      </c>
      <c r="D396" s="78" t="s">
        <v>126</v>
      </c>
      <c r="E396" s="152" t="s">
        <v>130</v>
      </c>
      <c r="F396" s="221">
        <f>ГРБС!G475</f>
        <v>22140.5</v>
      </c>
      <c r="G396" s="221">
        <f>ГРБС!H475</f>
        <v>22140.5</v>
      </c>
      <c r="H396" s="221">
        <f>ГРБС!I475</f>
        <v>5509.2</v>
      </c>
      <c r="I396" s="307">
        <f t="shared" si="159"/>
        <v>24.8829068900883</v>
      </c>
    </row>
    <row r="397" spans="1:11" ht="16.5" thickBot="1" x14ac:dyDescent="0.25">
      <c r="A397" s="254" t="e">
        <f t="shared" si="182"/>
        <v>#REF!</v>
      </c>
      <c r="B397" s="262" t="s">
        <v>316</v>
      </c>
      <c r="C397" s="93"/>
      <c r="D397" s="93"/>
      <c r="E397" s="269" t="s">
        <v>148</v>
      </c>
      <c r="F397" s="217">
        <f>F398+F410</f>
        <v>76713.3</v>
      </c>
      <c r="G397" s="217">
        <f t="shared" ref="G397:H397" si="193">G398+G410</f>
        <v>76713.3</v>
      </c>
      <c r="H397" s="217">
        <f t="shared" si="193"/>
        <v>16429.400000000001</v>
      </c>
      <c r="I397" s="256">
        <f t="shared" si="159"/>
        <v>21.41662527879781</v>
      </c>
    </row>
    <row r="398" spans="1:11" ht="16.5" thickBot="1" x14ac:dyDescent="0.25">
      <c r="A398" s="254" t="e">
        <f t="shared" si="182"/>
        <v>#REF!</v>
      </c>
      <c r="B398" s="262" t="s">
        <v>299</v>
      </c>
      <c r="C398" s="93"/>
      <c r="D398" s="93"/>
      <c r="E398" s="149" t="s">
        <v>298</v>
      </c>
      <c r="F398" s="218">
        <f>F399</f>
        <v>70854.600000000006</v>
      </c>
      <c r="G398" s="218">
        <f t="shared" ref="G398:H399" si="194">G399</f>
        <v>70854.600000000006</v>
      </c>
      <c r="H398" s="218">
        <f t="shared" si="194"/>
        <v>14922.5</v>
      </c>
      <c r="I398" s="258">
        <f t="shared" si="159"/>
        <v>21.060735647367991</v>
      </c>
    </row>
    <row r="399" spans="1:11" ht="31.5" x14ac:dyDescent="0.2">
      <c r="A399" s="295" t="e">
        <f t="shared" si="182"/>
        <v>#REF!</v>
      </c>
      <c r="B399" s="302" t="s">
        <v>299</v>
      </c>
      <c r="C399" s="103" t="s">
        <v>69</v>
      </c>
      <c r="D399" s="63"/>
      <c r="E399" s="168" t="s">
        <v>631</v>
      </c>
      <c r="F399" s="219">
        <f>F400</f>
        <v>70854.600000000006</v>
      </c>
      <c r="G399" s="219">
        <f t="shared" si="194"/>
        <v>70854.600000000006</v>
      </c>
      <c r="H399" s="219">
        <f t="shared" si="194"/>
        <v>14922.5</v>
      </c>
      <c r="I399" s="303">
        <f t="shared" si="159"/>
        <v>21.060735647367991</v>
      </c>
    </row>
    <row r="400" spans="1:11" ht="47.25" x14ac:dyDescent="0.2">
      <c r="A400" s="261" t="e">
        <f t="shared" si="182"/>
        <v>#REF!</v>
      </c>
      <c r="B400" s="304" t="s">
        <v>299</v>
      </c>
      <c r="C400" s="76" t="s">
        <v>72</v>
      </c>
      <c r="D400" s="77"/>
      <c r="E400" s="151" t="s">
        <v>649</v>
      </c>
      <c r="F400" s="220">
        <f>F401+F403+F405+F408</f>
        <v>70854.600000000006</v>
      </c>
      <c r="G400" s="220">
        <f t="shared" ref="G400:H400" si="195">G401+G403+G405+G408</f>
        <v>70854.600000000006</v>
      </c>
      <c r="H400" s="220">
        <f t="shared" si="195"/>
        <v>14922.5</v>
      </c>
      <c r="I400" s="305">
        <f t="shared" si="159"/>
        <v>21.060735647367991</v>
      </c>
    </row>
    <row r="401" spans="1:9" ht="47.25" x14ac:dyDescent="0.2">
      <c r="A401" s="261" t="e">
        <f t="shared" si="182"/>
        <v>#REF!</v>
      </c>
      <c r="B401" s="304" t="s">
        <v>299</v>
      </c>
      <c r="C401" s="76" t="s">
        <v>73</v>
      </c>
      <c r="D401" s="64"/>
      <c r="E401" s="150" t="s">
        <v>188</v>
      </c>
      <c r="F401" s="220">
        <f>F402</f>
        <v>5470.4</v>
      </c>
      <c r="G401" s="220">
        <f t="shared" ref="G401:H401" si="196">G402</f>
        <v>5470.4</v>
      </c>
      <c r="H401" s="220">
        <f t="shared" si="196"/>
        <v>1367.6</v>
      </c>
      <c r="I401" s="305">
        <f t="shared" ref="I401:I464" si="197">H401/G401*100</f>
        <v>25</v>
      </c>
    </row>
    <row r="402" spans="1:9" ht="15.75" x14ac:dyDescent="0.2">
      <c r="A402" s="261" t="e">
        <f t="shared" si="182"/>
        <v>#REF!</v>
      </c>
      <c r="B402" s="304" t="s">
        <v>299</v>
      </c>
      <c r="C402" s="76" t="s">
        <v>73</v>
      </c>
      <c r="D402" s="64" t="s">
        <v>126</v>
      </c>
      <c r="E402" s="151" t="s">
        <v>125</v>
      </c>
      <c r="F402" s="220">
        <f>ГРБС!G503</f>
        <v>5470.4</v>
      </c>
      <c r="G402" s="220">
        <f>ГРБС!H503</f>
        <v>5470.4</v>
      </c>
      <c r="H402" s="220">
        <f>ГРБС!I503</f>
        <v>1367.6</v>
      </c>
      <c r="I402" s="305">
        <f t="shared" si="197"/>
        <v>25</v>
      </c>
    </row>
    <row r="403" spans="1:9" ht="47.25" x14ac:dyDescent="0.2">
      <c r="A403" s="261" t="e">
        <f t="shared" si="182"/>
        <v>#REF!</v>
      </c>
      <c r="B403" s="304" t="s">
        <v>299</v>
      </c>
      <c r="C403" s="76" t="s">
        <v>74</v>
      </c>
      <c r="D403" s="64"/>
      <c r="E403" s="150" t="s">
        <v>189</v>
      </c>
      <c r="F403" s="220">
        <f>F404</f>
        <v>14710.5</v>
      </c>
      <c r="G403" s="220">
        <f t="shared" ref="G403:H403" si="198">G404</f>
        <v>14710.5</v>
      </c>
      <c r="H403" s="220">
        <f t="shared" si="198"/>
        <v>3677.4</v>
      </c>
      <c r="I403" s="305">
        <f t="shared" si="197"/>
        <v>24.998470480269198</v>
      </c>
    </row>
    <row r="404" spans="1:9" ht="15.75" x14ac:dyDescent="0.2">
      <c r="A404" s="261" t="e">
        <f t="shared" si="182"/>
        <v>#REF!</v>
      </c>
      <c r="B404" s="304" t="s">
        <v>299</v>
      </c>
      <c r="C404" s="76" t="s">
        <v>74</v>
      </c>
      <c r="D404" s="64" t="s">
        <v>126</v>
      </c>
      <c r="E404" s="151" t="s">
        <v>125</v>
      </c>
      <c r="F404" s="220">
        <f>ГРБС!G505</f>
        <v>14710.5</v>
      </c>
      <c r="G404" s="220">
        <f>ГРБС!H505</f>
        <v>14710.5</v>
      </c>
      <c r="H404" s="220">
        <f>ГРБС!I505</f>
        <v>3677.4</v>
      </c>
      <c r="I404" s="305">
        <f t="shared" si="197"/>
        <v>24.998470480269198</v>
      </c>
    </row>
    <row r="405" spans="1:9" ht="31.5" x14ac:dyDescent="0.2">
      <c r="A405" s="261" t="e">
        <f t="shared" si="182"/>
        <v>#REF!</v>
      </c>
      <c r="B405" s="304" t="s">
        <v>299</v>
      </c>
      <c r="C405" s="76" t="s">
        <v>75</v>
      </c>
      <c r="D405" s="64"/>
      <c r="E405" s="150" t="s">
        <v>190</v>
      </c>
      <c r="F405" s="220">
        <f>F406+F407</f>
        <v>43318.400000000001</v>
      </c>
      <c r="G405" s="220">
        <f t="shared" ref="G405:H405" si="199">G406+G407</f>
        <v>43318.400000000001</v>
      </c>
      <c r="H405" s="220">
        <f t="shared" si="199"/>
        <v>9877.5</v>
      </c>
      <c r="I405" s="305">
        <f t="shared" si="197"/>
        <v>22.802088719804978</v>
      </c>
    </row>
    <row r="406" spans="1:9" ht="15.75" x14ac:dyDescent="0.2">
      <c r="A406" s="261" t="e">
        <f t="shared" si="182"/>
        <v>#REF!</v>
      </c>
      <c r="B406" s="304" t="s">
        <v>299</v>
      </c>
      <c r="C406" s="76" t="s">
        <v>75</v>
      </c>
      <c r="D406" s="64" t="s">
        <v>126</v>
      </c>
      <c r="E406" s="151" t="s">
        <v>125</v>
      </c>
      <c r="F406" s="220">
        <f>ГРБС!G507</f>
        <v>19719</v>
      </c>
      <c r="G406" s="220">
        <f>ГРБС!H507</f>
        <v>19719</v>
      </c>
      <c r="H406" s="220">
        <f>ГРБС!I507</f>
        <v>4277.7</v>
      </c>
      <c r="I406" s="305">
        <f t="shared" si="197"/>
        <v>21.693290734824281</v>
      </c>
    </row>
    <row r="407" spans="1:9" ht="15.75" x14ac:dyDescent="0.2">
      <c r="A407" s="261" t="e">
        <f t="shared" si="182"/>
        <v>#REF!</v>
      </c>
      <c r="B407" s="304" t="s">
        <v>299</v>
      </c>
      <c r="C407" s="76" t="s">
        <v>75</v>
      </c>
      <c r="D407" s="64" t="s">
        <v>127</v>
      </c>
      <c r="E407" s="151" t="s">
        <v>128</v>
      </c>
      <c r="F407" s="220">
        <f>ГРБС!G508</f>
        <v>23599.4</v>
      </c>
      <c r="G407" s="220">
        <f>ГРБС!H508</f>
        <v>23599.4</v>
      </c>
      <c r="H407" s="220">
        <f>ГРБС!I508</f>
        <v>5599.8</v>
      </c>
      <c r="I407" s="305">
        <f t="shared" si="197"/>
        <v>23.728569370407719</v>
      </c>
    </row>
    <row r="408" spans="1:9" ht="94.5" x14ac:dyDescent="0.2">
      <c r="A408" s="261" t="e">
        <f t="shared" si="182"/>
        <v>#REF!</v>
      </c>
      <c r="B408" s="304" t="s">
        <v>299</v>
      </c>
      <c r="C408" s="76" t="s">
        <v>562</v>
      </c>
      <c r="D408" s="64"/>
      <c r="E408" s="150" t="s">
        <v>561</v>
      </c>
      <c r="F408" s="220">
        <f>ГРБС!G509</f>
        <v>7355.3</v>
      </c>
      <c r="G408" s="220">
        <f>ГРБС!H509</f>
        <v>7355.3</v>
      </c>
      <c r="H408" s="220">
        <f>ГРБС!I509</f>
        <v>0</v>
      </c>
      <c r="I408" s="305">
        <f t="shared" si="197"/>
        <v>0</v>
      </c>
    </row>
    <row r="409" spans="1:9" ht="16.5" thickBot="1" x14ac:dyDescent="0.25">
      <c r="A409" s="298" t="e">
        <f t="shared" si="182"/>
        <v>#REF!</v>
      </c>
      <c r="B409" s="308" t="s">
        <v>299</v>
      </c>
      <c r="C409" s="94" t="s">
        <v>562</v>
      </c>
      <c r="D409" s="65" t="s">
        <v>126</v>
      </c>
      <c r="E409" s="268" t="s">
        <v>125</v>
      </c>
      <c r="F409" s="222">
        <f>ГРБС!G510</f>
        <v>7355.3</v>
      </c>
      <c r="G409" s="222">
        <f>ГРБС!H510</f>
        <v>7355.3</v>
      </c>
      <c r="H409" s="222">
        <f>ГРБС!I510</f>
        <v>0</v>
      </c>
      <c r="I409" s="307">
        <f t="shared" si="197"/>
        <v>0</v>
      </c>
    </row>
    <row r="410" spans="1:9" ht="32.25" thickBot="1" x14ac:dyDescent="0.25">
      <c r="A410" s="254" t="e">
        <f t="shared" si="182"/>
        <v>#REF!</v>
      </c>
      <c r="B410" s="257" t="s">
        <v>157</v>
      </c>
      <c r="C410" s="59"/>
      <c r="D410" s="62"/>
      <c r="E410" s="149" t="s">
        <v>202</v>
      </c>
      <c r="F410" s="218">
        <f>F411</f>
        <v>5858.7</v>
      </c>
      <c r="G410" s="218">
        <f t="shared" ref="G410:H411" si="200">G411</f>
        <v>5858.7</v>
      </c>
      <c r="H410" s="218">
        <f t="shared" si="200"/>
        <v>1506.9</v>
      </c>
      <c r="I410" s="258">
        <f t="shared" si="197"/>
        <v>25.720723027292745</v>
      </c>
    </row>
    <row r="411" spans="1:9" ht="31.5" x14ac:dyDescent="0.2">
      <c r="A411" s="295" t="e">
        <f t="shared" si="182"/>
        <v>#REF!</v>
      </c>
      <c r="B411" s="308" t="s">
        <v>157</v>
      </c>
      <c r="C411" s="94" t="s">
        <v>69</v>
      </c>
      <c r="D411" s="87"/>
      <c r="E411" s="168" t="s">
        <v>631</v>
      </c>
      <c r="F411" s="222">
        <f>F412</f>
        <v>5858.7</v>
      </c>
      <c r="G411" s="222">
        <f t="shared" si="200"/>
        <v>5858.7</v>
      </c>
      <c r="H411" s="222">
        <f t="shared" si="200"/>
        <v>1506.9</v>
      </c>
      <c r="I411" s="303">
        <f t="shared" si="197"/>
        <v>25.720723027292745</v>
      </c>
    </row>
    <row r="412" spans="1:9" ht="47.25" x14ac:dyDescent="0.2">
      <c r="A412" s="261" t="e">
        <f t="shared" si="182"/>
        <v>#REF!</v>
      </c>
      <c r="B412" s="304" t="s">
        <v>157</v>
      </c>
      <c r="C412" s="76" t="s">
        <v>237</v>
      </c>
      <c r="D412" s="77"/>
      <c r="E412" s="151" t="s">
        <v>634</v>
      </c>
      <c r="F412" s="220">
        <f>F413+F417</f>
        <v>5858.7</v>
      </c>
      <c r="G412" s="220">
        <f t="shared" ref="G412:H412" si="201">G413+G417</f>
        <v>5858.7</v>
      </c>
      <c r="H412" s="220">
        <f t="shared" si="201"/>
        <v>1506.9</v>
      </c>
      <c r="I412" s="305">
        <f t="shared" si="197"/>
        <v>25.720723027292745</v>
      </c>
    </row>
    <row r="413" spans="1:9" ht="31.5" x14ac:dyDescent="0.2">
      <c r="A413" s="261" t="e">
        <f t="shared" si="182"/>
        <v>#REF!</v>
      </c>
      <c r="B413" s="304" t="s">
        <v>157</v>
      </c>
      <c r="C413" s="76" t="s">
        <v>173</v>
      </c>
      <c r="D413" s="64"/>
      <c r="E413" s="150" t="s">
        <v>197</v>
      </c>
      <c r="F413" s="220">
        <f>F414+F415+F416</f>
        <v>1898.6</v>
      </c>
      <c r="G413" s="220">
        <f t="shared" ref="G413:H413" si="202">G414+G415+G416</f>
        <v>1898.6</v>
      </c>
      <c r="H413" s="220">
        <f t="shared" si="202"/>
        <v>601.79999999999995</v>
      </c>
      <c r="I413" s="305">
        <f t="shared" si="197"/>
        <v>31.697039924154641</v>
      </c>
    </row>
    <row r="414" spans="1:9" ht="31.5" x14ac:dyDescent="0.2">
      <c r="A414" s="261" t="e">
        <f t="shared" si="182"/>
        <v>#REF!</v>
      </c>
      <c r="B414" s="304" t="s">
        <v>157</v>
      </c>
      <c r="C414" s="76" t="s">
        <v>173</v>
      </c>
      <c r="D414" s="64" t="s">
        <v>195</v>
      </c>
      <c r="E414" s="151" t="s">
        <v>196</v>
      </c>
      <c r="F414" s="220">
        <f>ГРБС!G515</f>
        <v>1698.6</v>
      </c>
      <c r="G414" s="220">
        <f>ГРБС!H515</f>
        <v>1698.6</v>
      </c>
      <c r="H414" s="220">
        <f>ГРБС!I515</f>
        <v>587.9</v>
      </c>
      <c r="I414" s="305">
        <f t="shared" si="197"/>
        <v>34.610855999058046</v>
      </c>
    </row>
    <row r="415" spans="1:9" ht="31.5" x14ac:dyDescent="0.2">
      <c r="A415" s="261" t="e">
        <f t="shared" si="182"/>
        <v>#REF!</v>
      </c>
      <c r="B415" s="304" t="s">
        <v>157</v>
      </c>
      <c r="C415" s="76" t="s">
        <v>173</v>
      </c>
      <c r="D415" s="64" t="s">
        <v>198</v>
      </c>
      <c r="E415" s="151" t="s">
        <v>199</v>
      </c>
      <c r="F415" s="220">
        <f>ГРБС!G516</f>
        <v>188</v>
      </c>
      <c r="G415" s="220">
        <f>ГРБС!H516</f>
        <v>188</v>
      </c>
      <c r="H415" s="220">
        <f>ГРБС!I516</f>
        <v>1.9</v>
      </c>
      <c r="I415" s="305">
        <f t="shared" si="197"/>
        <v>1.0106382978723403</v>
      </c>
    </row>
    <row r="416" spans="1:9" ht="15.75" x14ac:dyDescent="0.2">
      <c r="A416" s="261" t="e">
        <f t="shared" si="182"/>
        <v>#REF!</v>
      </c>
      <c r="B416" s="304" t="s">
        <v>157</v>
      </c>
      <c r="C416" s="76" t="s">
        <v>173</v>
      </c>
      <c r="D416" s="64" t="s">
        <v>679</v>
      </c>
      <c r="E416" s="151" t="s">
        <v>680</v>
      </c>
      <c r="F416" s="220">
        <f>ГРБС!G517</f>
        <v>12</v>
      </c>
      <c r="G416" s="220">
        <f>ГРБС!H517</f>
        <v>12</v>
      </c>
      <c r="H416" s="220">
        <f>ГРБС!I517</f>
        <v>12</v>
      </c>
      <c r="I416" s="305">
        <f t="shared" si="197"/>
        <v>100</v>
      </c>
    </row>
    <row r="417" spans="1:9" ht="47.25" x14ac:dyDescent="0.2">
      <c r="A417" s="261" t="e">
        <f t="shared" si="182"/>
        <v>#REF!</v>
      </c>
      <c r="B417" s="304" t="s">
        <v>157</v>
      </c>
      <c r="C417" s="76" t="s">
        <v>238</v>
      </c>
      <c r="D417" s="64"/>
      <c r="E417" s="151" t="s">
        <v>747</v>
      </c>
      <c r="F417" s="220">
        <f>F418+F419+F420</f>
        <v>3960.1</v>
      </c>
      <c r="G417" s="220">
        <f t="shared" ref="G417:H417" si="203">G418+G419+G420</f>
        <v>3960.1</v>
      </c>
      <c r="H417" s="220">
        <f t="shared" si="203"/>
        <v>905.1</v>
      </c>
      <c r="I417" s="305">
        <f t="shared" si="197"/>
        <v>22.855483447387691</v>
      </c>
    </row>
    <row r="418" spans="1:9" ht="15.75" x14ac:dyDescent="0.2">
      <c r="A418" s="261" t="e">
        <f t="shared" si="182"/>
        <v>#REF!</v>
      </c>
      <c r="B418" s="304" t="s">
        <v>157</v>
      </c>
      <c r="C418" s="76" t="s">
        <v>238</v>
      </c>
      <c r="D418" s="64" t="s">
        <v>243</v>
      </c>
      <c r="E418" s="151" t="s">
        <v>253</v>
      </c>
      <c r="F418" s="220">
        <f>ГРБС!G519</f>
        <v>3126.1</v>
      </c>
      <c r="G418" s="220">
        <f>ГРБС!H519</f>
        <v>3126.1</v>
      </c>
      <c r="H418" s="220">
        <f>ГРБС!I519</f>
        <v>838</v>
      </c>
      <c r="I418" s="305">
        <f t="shared" si="197"/>
        <v>26.806564089440517</v>
      </c>
    </row>
    <row r="419" spans="1:9" ht="31.5" x14ac:dyDescent="0.2">
      <c r="A419" s="261" t="e">
        <f t="shared" si="182"/>
        <v>#REF!</v>
      </c>
      <c r="B419" s="304" t="s">
        <v>157</v>
      </c>
      <c r="C419" s="76" t="s">
        <v>238</v>
      </c>
      <c r="D419" s="64" t="s">
        <v>198</v>
      </c>
      <c r="E419" s="151" t="s">
        <v>199</v>
      </c>
      <c r="F419" s="220">
        <f>ГРБС!G520</f>
        <v>832</v>
      </c>
      <c r="G419" s="220">
        <f>ГРБС!H520</f>
        <v>832</v>
      </c>
      <c r="H419" s="220">
        <f>ГРБС!I520</f>
        <v>67.099999999999994</v>
      </c>
      <c r="I419" s="305">
        <f t="shared" si="197"/>
        <v>8.0649038461538449</v>
      </c>
    </row>
    <row r="420" spans="1:9" ht="16.5" thickBot="1" x14ac:dyDescent="0.25">
      <c r="A420" s="298" t="e">
        <f t="shared" ref="A420:A482" si="204">A419+1</f>
        <v>#REF!</v>
      </c>
      <c r="B420" s="306" t="s">
        <v>157</v>
      </c>
      <c r="C420" s="95" t="s">
        <v>238</v>
      </c>
      <c r="D420" s="78" t="s">
        <v>185</v>
      </c>
      <c r="E420" s="152" t="s">
        <v>186</v>
      </c>
      <c r="F420" s="221">
        <f>ГРБС!G521</f>
        <v>2</v>
      </c>
      <c r="G420" s="221">
        <f>ГРБС!H521</f>
        <v>2</v>
      </c>
      <c r="H420" s="221">
        <f>ГРБС!I521</f>
        <v>0</v>
      </c>
      <c r="I420" s="307">
        <f t="shared" si="197"/>
        <v>0</v>
      </c>
    </row>
    <row r="421" spans="1:9" ht="16.5" thickBot="1" x14ac:dyDescent="0.25">
      <c r="A421" s="254" t="e">
        <f t="shared" si="204"/>
        <v>#REF!</v>
      </c>
      <c r="B421" s="255" t="s">
        <v>1</v>
      </c>
      <c r="C421" s="59"/>
      <c r="D421" s="93"/>
      <c r="E421" s="269" t="s">
        <v>0</v>
      </c>
      <c r="F421" s="217">
        <f>F422</f>
        <v>280.8</v>
      </c>
      <c r="G421" s="217">
        <f t="shared" ref="G421:H421" si="205">G422</f>
        <v>280.8</v>
      </c>
      <c r="H421" s="217">
        <f t="shared" si="205"/>
        <v>0</v>
      </c>
      <c r="I421" s="256">
        <f t="shared" si="197"/>
        <v>0</v>
      </c>
    </row>
    <row r="422" spans="1:9" ht="16.5" thickBot="1" x14ac:dyDescent="0.25">
      <c r="A422" s="254" t="e">
        <f t="shared" si="204"/>
        <v>#REF!</v>
      </c>
      <c r="B422" s="257" t="s">
        <v>3</v>
      </c>
      <c r="C422" s="59"/>
      <c r="D422" s="93"/>
      <c r="E422" s="149" t="s">
        <v>2</v>
      </c>
      <c r="F422" s="218">
        <f>F423+F428</f>
        <v>280.8</v>
      </c>
      <c r="G422" s="218">
        <f t="shared" ref="G422:H422" si="206">G423+G428</f>
        <v>280.8</v>
      </c>
      <c r="H422" s="218">
        <f t="shared" si="206"/>
        <v>0</v>
      </c>
      <c r="I422" s="258">
        <f t="shared" si="197"/>
        <v>0</v>
      </c>
    </row>
    <row r="423" spans="1:9" ht="63" x14ac:dyDescent="0.2">
      <c r="A423" s="295" t="e">
        <f t="shared" si="204"/>
        <v>#REF!</v>
      </c>
      <c r="B423" s="308" t="s">
        <v>3</v>
      </c>
      <c r="C423" s="65" t="s">
        <v>5</v>
      </c>
      <c r="D423" s="87"/>
      <c r="E423" s="89" t="s">
        <v>4</v>
      </c>
      <c r="F423" s="222">
        <f>F424+F426</f>
        <v>20.8</v>
      </c>
      <c r="G423" s="222">
        <f t="shared" ref="G423:H423" si="207">G424+G426</f>
        <v>20.8</v>
      </c>
      <c r="H423" s="222">
        <f t="shared" si="207"/>
        <v>0</v>
      </c>
      <c r="I423" s="303">
        <f t="shared" si="197"/>
        <v>0</v>
      </c>
    </row>
    <row r="424" spans="1:9" ht="47.25" x14ac:dyDescent="0.2">
      <c r="A424" s="261" t="e">
        <f t="shared" si="204"/>
        <v>#REF!</v>
      </c>
      <c r="B424" s="304" t="s">
        <v>3</v>
      </c>
      <c r="C424" s="131" t="s">
        <v>7</v>
      </c>
      <c r="D424" s="77"/>
      <c r="E424" s="204" t="s">
        <v>6</v>
      </c>
      <c r="F424" s="220">
        <f>F425</f>
        <v>14.6</v>
      </c>
      <c r="G424" s="220">
        <f t="shared" ref="G424:H424" si="208">G425</f>
        <v>14.6</v>
      </c>
      <c r="H424" s="220">
        <f t="shared" si="208"/>
        <v>0</v>
      </c>
      <c r="I424" s="305">
        <f t="shared" si="197"/>
        <v>0</v>
      </c>
    </row>
    <row r="425" spans="1:9" ht="31.5" x14ac:dyDescent="0.2">
      <c r="A425" s="261" t="e">
        <f t="shared" si="204"/>
        <v>#REF!</v>
      </c>
      <c r="B425" s="308" t="s">
        <v>3</v>
      </c>
      <c r="C425" s="72" t="s">
        <v>7</v>
      </c>
      <c r="D425" s="69" t="s">
        <v>198</v>
      </c>
      <c r="E425" s="268" t="s">
        <v>199</v>
      </c>
      <c r="F425" s="220">
        <f>ГРБС!G270</f>
        <v>14.6</v>
      </c>
      <c r="G425" s="220">
        <f>ГРБС!H270</f>
        <v>14.6</v>
      </c>
      <c r="H425" s="220">
        <f>ГРБС!I270</f>
        <v>0</v>
      </c>
      <c r="I425" s="305">
        <f t="shared" si="197"/>
        <v>0</v>
      </c>
    </row>
    <row r="426" spans="1:9" ht="47.25" x14ac:dyDescent="0.2">
      <c r="A426" s="261" t="e">
        <f t="shared" si="204"/>
        <v>#REF!</v>
      </c>
      <c r="B426" s="304" t="s">
        <v>3</v>
      </c>
      <c r="C426" s="132" t="s">
        <v>9</v>
      </c>
      <c r="D426" s="77"/>
      <c r="E426" s="150" t="s">
        <v>8</v>
      </c>
      <c r="F426" s="222">
        <f>F427</f>
        <v>6.2</v>
      </c>
      <c r="G426" s="222">
        <f t="shared" ref="G426:H426" si="209">G427</f>
        <v>6.2</v>
      </c>
      <c r="H426" s="222">
        <f t="shared" si="209"/>
        <v>0</v>
      </c>
      <c r="I426" s="305">
        <f t="shared" si="197"/>
        <v>0</v>
      </c>
    </row>
    <row r="427" spans="1:9" ht="31.5" x14ac:dyDescent="0.2">
      <c r="A427" s="261" t="e">
        <f t="shared" si="204"/>
        <v>#REF!</v>
      </c>
      <c r="B427" s="304" t="s">
        <v>3</v>
      </c>
      <c r="C427" s="72" t="s">
        <v>9</v>
      </c>
      <c r="D427" s="78" t="s">
        <v>198</v>
      </c>
      <c r="E427" s="152" t="s">
        <v>199</v>
      </c>
      <c r="F427" s="220">
        <f>ГРБС!G272</f>
        <v>6.2</v>
      </c>
      <c r="G427" s="220">
        <f>ГРБС!H272</f>
        <v>6.2</v>
      </c>
      <c r="H427" s="220">
        <f>ГРБС!I272</f>
        <v>0</v>
      </c>
      <c r="I427" s="305">
        <f t="shared" si="197"/>
        <v>0</v>
      </c>
    </row>
    <row r="428" spans="1:9" ht="47.25" x14ac:dyDescent="0.2">
      <c r="A428" s="261" t="e">
        <f t="shared" si="204"/>
        <v>#REF!</v>
      </c>
      <c r="B428" s="308" t="s">
        <v>3</v>
      </c>
      <c r="C428" s="78" t="s">
        <v>15</v>
      </c>
      <c r="D428" s="64"/>
      <c r="E428" s="205" t="s">
        <v>35</v>
      </c>
      <c r="F428" s="222">
        <f>F429+F431+F433+F435+F437+F439</f>
        <v>260</v>
      </c>
      <c r="G428" s="222">
        <f t="shared" ref="G428:H428" si="210">G429+G431+G433+G435+G437+G439</f>
        <v>260</v>
      </c>
      <c r="H428" s="222">
        <f t="shared" si="210"/>
        <v>0</v>
      </c>
      <c r="I428" s="305">
        <f t="shared" si="197"/>
        <v>0</v>
      </c>
    </row>
    <row r="429" spans="1:9" ht="63" x14ac:dyDescent="0.2">
      <c r="A429" s="261" t="e">
        <f t="shared" si="204"/>
        <v>#REF!</v>
      </c>
      <c r="B429" s="304" t="s">
        <v>3</v>
      </c>
      <c r="C429" s="132" t="s">
        <v>11</v>
      </c>
      <c r="D429" s="65"/>
      <c r="E429" s="204" t="s">
        <v>10</v>
      </c>
      <c r="F429" s="220">
        <f>F430</f>
        <v>52</v>
      </c>
      <c r="G429" s="220">
        <f t="shared" ref="G429:H429" si="211">G430</f>
        <v>52</v>
      </c>
      <c r="H429" s="220">
        <f t="shared" si="211"/>
        <v>0</v>
      </c>
      <c r="I429" s="305">
        <f t="shared" si="197"/>
        <v>0</v>
      </c>
    </row>
    <row r="430" spans="1:9" ht="31.5" x14ac:dyDescent="0.2">
      <c r="A430" s="261" t="e">
        <f t="shared" si="204"/>
        <v>#REF!</v>
      </c>
      <c r="B430" s="304" t="s">
        <v>3</v>
      </c>
      <c r="C430" s="84" t="s">
        <v>11</v>
      </c>
      <c r="D430" s="64" t="s">
        <v>198</v>
      </c>
      <c r="E430" s="151" t="s">
        <v>199</v>
      </c>
      <c r="F430" s="220">
        <f>ГРБС!G275</f>
        <v>52</v>
      </c>
      <c r="G430" s="220">
        <f>ГРБС!H275</f>
        <v>52</v>
      </c>
      <c r="H430" s="220">
        <f>ГРБС!I275</f>
        <v>0</v>
      </c>
      <c r="I430" s="305">
        <f t="shared" si="197"/>
        <v>0</v>
      </c>
    </row>
    <row r="431" spans="1:9" ht="47.25" x14ac:dyDescent="0.2">
      <c r="A431" s="261" t="e">
        <f t="shared" si="204"/>
        <v>#REF!</v>
      </c>
      <c r="B431" s="304" t="s">
        <v>3</v>
      </c>
      <c r="C431" s="84" t="s">
        <v>13</v>
      </c>
      <c r="D431" s="64"/>
      <c r="E431" s="89" t="s">
        <v>12</v>
      </c>
      <c r="F431" s="220">
        <f>F432</f>
        <v>41.6</v>
      </c>
      <c r="G431" s="220">
        <f t="shared" ref="G431:H431" si="212">G432</f>
        <v>41.6</v>
      </c>
      <c r="H431" s="220">
        <f t="shared" si="212"/>
        <v>0</v>
      </c>
      <c r="I431" s="305">
        <f t="shared" si="197"/>
        <v>0</v>
      </c>
    </row>
    <row r="432" spans="1:9" ht="31.5" x14ac:dyDescent="0.2">
      <c r="A432" s="261" t="e">
        <f t="shared" si="204"/>
        <v>#REF!</v>
      </c>
      <c r="B432" s="304" t="s">
        <v>3</v>
      </c>
      <c r="C432" s="133" t="s">
        <v>13</v>
      </c>
      <c r="D432" s="64" t="s">
        <v>198</v>
      </c>
      <c r="E432" s="151" t="s">
        <v>199</v>
      </c>
      <c r="F432" s="222">
        <f>ГРБС!G276</f>
        <v>41.6</v>
      </c>
      <c r="G432" s="222">
        <f>ГРБС!H276</f>
        <v>41.6</v>
      </c>
      <c r="H432" s="222">
        <f>ГРБС!I276</f>
        <v>0</v>
      </c>
      <c r="I432" s="305">
        <f t="shared" si="197"/>
        <v>0</v>
      </c>
    </row>
    <row r="433" spans="1:9" ht="63" x14ac:dyDescent="0.2">
      <c r="A433" s="261" t="e">
        <f t="shared" si="204"/>
        <v>#REF!</v>
      </c>
      <c r="B433" s="304" t="s">
        <v>3</v>
      </c>
      <c r="C433" s="131" t="s">
        <v>14</v>
      </c>
      <c r="D433" s="64"/>
      <c r="E433" s="150" t="s">
        <v>662</v>
      </c>
      <c r="F433" s="220">
        <f>F434</f>
        <v>104</v>
      </c>
      <c r="G433" s="220">
        <f t="shared" ref="G433:H433" si="213">G434</f>
        <v>104</v>
      </c>
      <c r="H433" s="220">
        <f t="shared" si="213"/>
        <v>0</v>
      </c>
      <c r="I433" s="305">
        <f t="shared" si="197"/>
        <v>0</v>
      </c>
    </row>
    <row r="434" spans="1:9" ht="31.5" x14ac:dyDescent="0.2">
      <c r="A434" s="261" t="e">
        <f t="shared" si="204"/>
        <v>#REF!</v>
      </c>
      <c r="B434" s="304" t="s">
        <v>3</v>
      </c>
      <c r="C434" s="131" t="s">
        <v>14</v>
      </c>
      <c r="D434" s="69" t="s">
        <v>198</v>
      </c>
      <c r="E434" s="151" t="s">
        <v>199</v>
      </c>
      <c r="F434" s="222">
        <f>ГРБС!G279</f>
        <v>104</v>
      </c>
      <c r="G434" s="222">
        <f>ГРБС!H279</f>
        <v>104</v>
      </c>
      <c r="H434" s="222">
        <f>ГРБС!I279</f>
        <v>0</v>
      </c>
      <c r="I434" s="305">
        <f t="shared" si="197"/>
        <v>0</v>
      </c>
    </row>
    <row r="435" spans="1:9" ht="78.75" x14ac:dyDescent="0.2">
      <c r="A435" s="261" t="e">
        <f t="shared" si="204"/>
        <v>#REF!</v>
      </c>
      <c r="B435" s="302" t="s">
        <v>3</v>
      </c>
      <c r="C435" s="134" t="s">
        <v>17</v>
      </c>
      <c r="D435" s="78"/>
      <c r="E435" s="89" t="s">
        <v>16</v>
      </c>
      <c r="F435" s="220">
        <f>F436</f>
        <v>31.2</v>
      </c>
      <c r="G435" s="220">
        <f t="shared" ref="G435:H435" si="214">G436</f>
        <v>31.2</v>
      </c>
      <c r="H435" s="220">
        <f t="shared" si="214"/>
        <v>0</v>
      </c>
      <c r="I435" s="305">
        <f t="shared" si="197"/>
        <v>0</v>
      </c>
    </row>
    <row r="436" spans="1:9" ht="31.5" x14ac:dyDescent="0.2">
      <c r="A436" s="261" t="e">
        <f t="shared" si="204"/>
        <v>#REF!</v>
      </c>
      <c r="B436" s="308" t="s">
        <v>3</v>
      </c>
      <c r="C436" s="130" t="s">
        <v>17</v>
      </c>
      <c r="D436" s="64" t="s">
        <v>198</v>
      </c>
      <c r="E436" s="152" t="s">
        <v>199</v>
      </c>
      <c r="F436" s="222">
        <f>ГРБС!G281</f>
        <v>31.2</v>
      </c>
      <c r="G436" s="222">
        <f>ГРБС!H281</f>
        <v>31.2</v>
      </c>
      <c r="H436" s="222">
        <f>ГРБС!I281</f>
        <v>0</v>
      </c>
      <c r="I436" s="305">
        <f t="shared" si="197"/>
        <v>0</v>
      </c>
    </row>
    <row r="437" spans="1:9" ht="47.25" x14ac:dyDescent="0.2">
      <c r="A437" s="261" t="e">
        <f t="shared" si="204"/>
        <v>#REF!</v>
      </c>
      <c r="B437" s="304" t="s">
        <v>3</v>
      </c>
      <c r="C437" s="84" t="s">
        <v>19</v>
      </c>
      <c r="D437" s="69"/>
      <c r="E437" s="204" t="s">
        <v>18</v>
      </c>
      <c r="F437" s="220">
        <f>F438</f>
        <v>10.4</v>
      </c>
      <c r="G437" s="220">
        <f t="shared" ref="G437:H437" si="215">G438</f>
        <v>10.4</v>
      </c>
      <c r="H437" s="220">
        <f t="shared" si="215"/>
        <v>0</v>
      </c>
      <c r="I437" s="305">
        <f t="shared" si="197"/>
        <v>0</v>
      </c>
    </row>
    <row r="438" spans="1:9" ht="31.5" x14ac:dyDescent="0.2">
      <c r="A438" s="261" t="e">
        <f t="shared" si="204"/>
        <v>#REF!</v>
      </c>
      <c r="B438" s="304" t="s">
        <v>3</v>
      </c>
      <c r="C438" s="135" t="s">
        <v>19</v>
      </c>
      <c r="D438" s="64" t="s">
        <v>198</v>
      </c>
      <c r="E438" s="168" t="s">
        <v>199</v>
      </c>
      <c r="F438" s="219">
        <f>ГРБС!G283</f>
        <v>10.4</v>
      </c>
      <c r="G438" s="219">
        <f>ГРБС!H283</f>
        <v>10.4</v>
      </c>
      <c r="H438" s="219">
        <f>ГРБС!I283</f>
        <v>0</v>
      </c>
      <c r="I438" s="305">
        <f t="shared" si="197"/>
        <v>0</v>
      </c>
    </row>
    <row r="439" spans="1:9" ht="78.75" x14ac:dyDescent="0.2">
      <c r="A439" s="261" t="e">
        <f t="shared" si="204"/>
        <v>#REF!</v>
      </c>
      <c r="B439" s="304" t="s">
        <v>3</v>
      </c>
      <c r="C439" s="84" t="s">
        <v>21</v>
      </c>
      <c r="D439" s="64"/>
      <c r="E439" s="150" t="s">
        <v>20</v>
      </c>
      <c r="F439" s="220">
        <f>F440</f>
        <v>20.8</v>
      </c>
      <c r="G439" s="220">
        <f t="shared" ref="G439:H439" si="216">G440</f>
        <v>20.8</v>
      </c>
      <c r="H439" s="220">
        <f t="shared" si="216"/>
        <v>0</v>
      </c>
      <c r="I439" s="305">
        <f t="shared" si="197"/>
        <v>0</v>
      </c>
    </row>
    <row r="440" spans="1:9" ht="32.25" thickBot="1" x14ac:dyDescent="0.25">
      <c r="A440" s="298" t="e">
        <f t="shared" si="204"/>
        <v>#REF!</v>
      </c>
      <c r="B440" s="306" t="s">
        <v>3</v>
      </c>
      <c r="C440" s="74" t="s">
        <v>21</v>
      </c>
      <c r="D440" s="78" t="s">
        <v>198</v>
      </c>
      <c r="E440" s="152" t="s">
        <v>199</v>
      </c>
      <c r="F440" s="222">
        <f>ГРБС!G285</f>
        <v>20.8</v>
      </c>
      <c r="G440" s="222">
        <f>ГРБС!H285</f>
        <v>20.8</v>
      </c>
      <c r="H440" s="222">
        <f>ГРБС!I285</f>
        <v>0</v>
      </c>
      <c r="I440" s="307">
        <f t="shared" si="197"/>
        <v>0</v>
      </c>
    </row>
    <row r="441" spans="1:9" ht="16.5" thickBot="1" x14ac:dyDescent="0.25">
      <c r="A441" s="254" t="e">
        <f t="shared" si="204"/>
        <v>#REF!</v>
      </c>
      <c r="B441" s="255">
        <v>1000</v>
      </c>
      <c r="C441" s="61"/>
      <c r="D441" s="61"/>
      <c r="E441" s="269" t="s">
        <v>317</v>
      </c>
      <c r="F441" s="217">
        <f>F442+F465+F494</f>
        <v>136911.1</v>
      </c>
      <c r="G441" s="217">
        <f t="shared" ref="G441:H441" si="217">G442+G465+G494</f>
        <v>137044.79999999999</v>
      </c>
      <c r="H441" s="217">
        <f t="shared" si="217"/>
        <v>36576.9</v>
      </c>
      <c r="I441" s="256">
        <f t="shared" si="197"/>
        <v>26.689739413680787</v>
      </c>
    </row>
    <row r="442" spans="1:9" ht="16.5" thickBot="1" x14ac:dyDescent="0.25">
      <c r="A442" s="254" t="e">
        <f t="shared" si="204"/>
        <v>#REF!</v>
      </c>
      <c r="B442" s="257">
        <v>1001</v>
      </c>
      <c r="C442" s="62"/>
      <c r="D442" s="62"/>
      <c r="E442" s="149" t="s">
        <v>290</v>
      </c>
      <c r="F442" s="218">
        <f>F443+F446+F450+F454+F458+F462</f>
        <v>10644.8</v>
      </c>
      <c r="G442" s="218">
        <f t="shared" ref="G442:H442" si="218">G443+G446+G450+G454+G458+G462</f>
        <v>10644.8</v>
      </c>
      <c r="H442" s="218">
        <f t="shared" si="218"/>
        <v>2435.6000000000004</v>
      </c>
      <c r="I442" s="258">
        <f t="shared" si="197"/>
        <v>22.880655343454087</v>
      </c>
    </row>
    <row r="443" spans="1:9" ht="15.75" x14ac:dyDescent="0.2">
      <c r="A443" s="295" t="e">
        <f t="shared" si="204"/>
        <v>#REF!</v>
      </c>
      <c r="B443" s="302" t="s">
        <v>297</v>
      </c>
      <c r="C443" s="70" t="s">
        <v>68</v>
      </c>
      <c r="D443" s="63"/>
      <c r="E443" s="168" t="s">
        <v>194</v>
      </c>
      <c r="F443" s="222">
        <f>F444</f>
        <v>1774.5</v>
      </c>
      <c r="G443" s="222">
        <f t="shared" ref="G443:H444" si="219">G444</f>
        <v>1774.5</v>
      </c>
      <c r="H443" s="222">
        <f t="shared" si="219"/>
        <v>437.6</v>
      </c>
      <c r="I443" s="303">
        <f t="shared" si="197"/>
        <v>24.660467737390814</v>
      </c>
    </row>
    <row r="444" spans="1:9" ht="63" x14ac:dyDescent="0.2">
      <c r="A444" s="261" t="e">
        <f t="shared" si="204"/>
        <v>#REF!</v>
      </c>
      <c r="B444" s="302">
        <v>1001</v>
      </c>
      <c r="C444" s="72" t="s">
        <v>205</v>
      </c>
      <c r="D444" s="69"/>
      <c r="E444" s="153" t="s">
        <v>160</v>
      </c>
      <c r="F444" s="220">
        <f>F445</f>
        <v>1774.5</v>
      </c>
      <c r="G444" s="220">
        <f t="shared" si="219"/>
        <v>1774.5</v>
      </c>
      <c r="H444" s="220">
        <f t="shared" si="219"/>
        <v>437.6</v>
      </c>
      <c r="I444" s="305">
        <f t="shared" si="197"/>
        <v>24.660467737390814</v>
      </c>
    </row>
    <row r="445" spans="1:9" ht="31.5" x14ac:dyDescent="0.2">
      <c r="A445" s="261" t="e">
        <f t="shared" si="204"/>
        <v>#REF!</v>
      </c>
      <c r="B445" s="308">
        <v>1001</v>
      </c>
      <c r="C445" s="84" t="s">
        <v>205</v>
      </c>
      <c r="D445" s="65" t="s">
        <v>510</v>
      </c>
      <c r="E445" s="89" t="s">
        <v>258</v>
      </c>
      <c r="F445" s="222">
        <f>ГРБС!G541+ГРБС!G554</f>
        <v>1774.5</v>
      </c>
      <c r="G445" s="222">
        <f>ГРБС!H541+ГРБС!H554</f>
        <v>1774.5</v>
      </c>
      <c r="H445" s="222">
        <f>ГРБС!I541+ГРБС!I554</f>
        <v>437.6</v>
      </c>
      <c r="I445" s="305">
        <f t="shared" si="197"/>
        <v>24.660467737390814</v>
      </c>
    </row>
    <row r="446" spans="1:9" ht="47.25" x14ac:dyDescent="0.2">
      <c r="A446" s="261" t="e">
        <f t="shared" si="204"/>
        <v>#REF!</v>
      </c>
      <c r="B446" s="304" t="s">
        <v>297</v>
      </c>
      <c r="C446" s="75" t="s">
        <v>391</v>
      </c>
      <c r="D446" s="64"/>
      <c r="E446" s="151" t="s">
        <v>658</v>
      </c>
      <c r="F446" s="220">
        <f>F447</f>
        <v>816</v>
      </c>
      <c r="G446" s="220">
        <f t="shared" ref="G446:H448" si="220">G447</f>
        <v>816</v>
      </c>
      <c r="H446" s="220">
        <f t="shared" si="220"/>
        <v>201.5</v>
      </c>
      <c r="I446" s="305">
        <f t="shared" si="197"/>
        <v>24.693627450980394</v>
      </c>
    </row>
    <row r="447" spans="1:9" ht="63" x14ac:dyDescent="0.2">
      <c r="A447" s="261" t="e">
        <f t="shared" si="204"/>
        <v>#REF!</v>
      </c>
      <c r="B447" s="304" t="s">
        <v>297</v>
      </c>
      <c r="C447" s="76" t="s">
        <v>455</v>
      </c>
      <c r="D447" s="64"/>
      <c r="E447" s="151" t="s">
        <v>633</v>
      </c>
      <c r="F447" s="220">
        <f>F448</f>
        <v>816</v>
      </c>
      <c r="G447" s="220">
        <f t="shared" si="220"/>
        <v>816</v>
      </c>
      <c r="H447" s="220">
        <f t="shared" si="220"/>
        <v>201.5</v>
      </c>
      <c r="I447" s="305">
        <f t="shared" si="197"/>
        <v>24.693627450980394</v>
      </c>
    </row>
    <row r="448" spans="1:9" ht="63" x14ac:dyDescent="0.2">
      <c r="A448" s="261" t="e">
        <f t="shared" si="204"/>
        <v>#REF!</v>
      </c>
      <c r="B448" s="304" t="s">
        <v>297</v>
      </c>
      <c r="C448" s="103" t="s">
        <v>457</v>
      </c>
      <c r="D448" s="64"/>
      <c r="E448" s="150" t="s">
        <v>160</v>
      </c>
      <c r="F448" s="220">
        <f>F449</f>
        <v>816</v>
      </c>
      <c r="G448" s="220">
        <f t="shared" si="220"/>
        <v>816</v>
      </c>
      <c r="H448" s="220">
        <f t="shared" si="220"/>
        <v>201.5</v>
      </c>
      <c r="I448" s="305">
        <f t="shared" si="197"/>
        <v>24.693627450980394</v>
      </c>
    </row>
    <row r="449" spans="1:9" ht="31.5" x14ac:dyDescent="0.2">
      <c r="A449" s="261" t="e">
        <f t="shared" si="204"/>
        <v>#REF!</v>
      </c>
      <c r="B449" s="304" t="s">
        <v>297</v>
      </c>
      <c r="C449" s="95" t="s">
        <v>457</v>
      </c>
      <c r="D449" s="64" t="s">
        <v>510</v>
      </c>
      <c r="E449" s="89" t="s">
        <v>258</v>
      </c>
      <c r="F449" s="220">
        <f>ГРБС!G481</f>
        <v>816</v>
      </c>
      <c r="G449" s="220">
        <f>ГРБС!H481</f>
        <v>816</v>
      </c>
      <c r="H449" s="220">
        <f>ГРБС!I481</f>
        <v>201.5</v>
      </c>
      <c r="I449" s="305">
        <f t="shared" si="197"/>
        <v>24.693627450980394</v>
      </c>
    </row>
    <row r="450" spans="1:9" ht="31.5" x14ac:dyDescent="0.2">
      <c r="A450" s="261" t="e">
        <f t="shared" si="204"/>
        <v>#REF!</v>
      </c>
      <c r="B450" s="304" t="s">
        <v>297</v>
      </c>
      <c r="C450" s="64" t="s">
        <v>69</v>
      </c>
      <c r="D450" s="77"/>
      <c r="E450" s="151" t="s">
        <v>631</v>
      </c>
      <c r="F450" s="220">
        <f>F451</f>
        <v>274.10000000000002</v>
      </c>
      <c r="G450" s="220">
        <f t="shared" ref="G450:H452" si="221">G451</f>
        <v>274.10000000000002</v>
      </c>
      <c r="H450" s="220">
        <f t="shared" si="221"/>
        <v>67.7</v>
      </c>
      <c r="I450" s="305">
        <f t="shared" si="197"/>
        <v>24.699014958044508</v>
      </c>
    </row>
    <row r="451" spans="1:9" ht="47.25" x14ac:dyDescent="0.2">
      <c r="A451" s="261" t="e">
        <f t="shared" si="204"/>
        <v>#REF!</v>
      </c>
      <c r="B451" s="304" t="s">
        <v>297</v>
      </c>
      <c r="C451" s="76" t="s">
        <v>237</v>
      </c>
      <c r="D451" s="77"/>
      <c r="E451" s="151" t="s">
        <v>635</v>
      </c>
      <c r="F451" s="220">
        <f>F452</f>
        <v>274.10000000000002</v>
      </c>
      <c r="G451" s="220">
        <f t="shared" si="221"/>
        <v>274.10000000000002</v>
      </c>
      <c r="H451" s="220">
        <f t="shared" si="221"/>
        <v>67.7</v>
      </c>
      <c r="I451" s="305">
        <f t="shared" si="197"/>
        <v>24.699014958044508</v>
      </c>
    </row>
    <row r="452" spans="1:9" ht="63" x14ac:dyDescent="0.2">
      <c r="A452" s="261" t="e">
        <f t="shared" si="204"/>
        <v>#REF!</v>
      </c>
      <c r="B452" s="304" t="s">
        <v>297</v>
      </c>
      <c r="C452" s="76" t="s">
        <v>239</v>
      </c>
      <c r="D452" s="64"/>
      <c r="E452" s="150" t="s">
        <v>160</v>
      </c>
      <c r="F452" s="220">
        <f>F453</f>
        <v>274.10000000000002</v>
      </c>
      <c r="G452" s="220">
        <f t="shared" si="221"/>
        <v>274.10000000000002</v>
      </c>
      <c r="H452" s="220">
        <f t="shared" si="221"/>
        <v>67.7</v>
      </c>
      <c r="I452" s="305">
        <f t="shared" si="197"/>
        <v>24.699014958044508</v>
      </c>
    </row>
    <row r="453" spans="1:9" ht="31.5" x14ac:dyDescent="0.2">
      <c r="A453" s="261" t="e">
        <f t="shared" si="204"/>
        <v>#REF!</v>
      </c>
      <c r="B453" s="304" t="s">
        <v>297</v>
      </c>
      <c r="C453" s="76" t="s">
        <v>239</v>
      </c>
      <c r="D453" s="64" t="s">
        <v>510</v>
      </c>
      <c r="E453" s="89" t="s">
        <v>258</v>
      </c>
      <c r="F453" s="220">
        <f>ГРБС!G527</f>
        <v>274.10000000000002</v>
      </c>
      <c r="G453" s="220">
        <f>ГРБС!H527</f>
        <v>274.10000000000002</v>
      </c>
      <c r="H453" s="220">
        <f>ГРБС!I527</f>
        <v>67.7</v>
      </c>
      <c r="I453" s="305">
        <f t="shared" si="197"/>
        <v>24.699014958044508</v>
      </c>
    </row>
    <row r="454" spans="1:9" ht="63" x14ac:dyDescent="0.2">
      <c r="A454" s="261" t="e">
        <f t="shared" si="204"/>
        <v>#REF!</v>
      </c>
      <c r="B454" s="304" t="s">
        <v>297</v>
      </c>
      <c r="C454" s="75" t="s">
        <v>371</v>
      </c>
      <c r="D454" s="64"/>
      <c r="E454" s="151" t="s">
        <v>605</v>
      </c>
      <c r="F454" s="220">
        <f>F455</f>
        <v>849.9</v>
      </c>
      <c r="G454" s="220">
        <f t="shared" ref="G454:H456" si="222">G455</f>
        <v>849.9</v>
      </c>
      <c r="H454" s="220">
        <f t="shared" si="222"/>
        <v>212.5</v>
      </c>
      <c r="I454" s="305">
        <f t="shared" si="197"/>
        <v>25.002941522532062</v>
      </c>
    </row>
    <row r="455" spans="1:9" ht="78.75" x14ac:dyDescent="0.2">
      <c r="A455" s="261" t="e">
        <f t="shared" si="204"/>
        <v>#REF!</v>
      </c>
      <c r="B455" s="304" t="s">
        <v>297</v>
      </c>
      <c r="C455" s="76" t="s">
        <v>372</v>
      </c>
      <c r="D455" s="64"/>
      <c r="E455" s="151" t="s">
        <v>608</v>
      </c>
      <c r="F455" s="220">
        <f>F456</f>
        <v>849.9</v>
      </c>
      <c r="G455" s="220">
        <f t="shared" si="222"/>
        <v>849.9</v>
      </c>
      <c r="H455" s="220">
        <f t="shared" si="222"/>
        <v>212.5</v>
      </c>
      <c r="I455" s="305">
        <f t="shared" si="197"/>
        <v>25.002941522532062</v>
      </c>
    </row>
    <row r="456" spans="1:9" ht="63" x14ac:dyDescent="0.2">
      <c r="A456" s="261" t="e">
        <f t="shared" si="204"/>
        <v>#REF!</v>
      </c>
      <c r="B456" s="304" t="s">
        <v>297</v>
      </c>
      <c r="C456" s="76" t="s">
        <v>377</v>
      </c>
      <c r="D456" s="64"/>
      <c r="E456" s="150" t="s">
        <v>160</v>
      </c>
      <c r="F456" s="221">
        <f>F457</f>
        <v>849.9</v>
      </c>
      <c r="G456" s="221">
        <f t="shared" si="222"/>
        <v>849.9</v>
      </c>
      <c r="H456" s="221">
        <f t="shared" si="222"/>
        <v>212.5</v>
      </c>
      <c r="I456" s="305">
        <f t="shared" si="197"/>
        <v>25.002941522532062</v>
      </c>
    </row>
    <row r="457" spans="1:9" ht="31.5" x14ac:dyDescent="0.2">
      <c r="A457" s="261" t="e">
        <f t="shared" si="204"/>
        <v>#REF!</v>
      </c>
      <c r="B457" s="304" t="s">
        <v>297</v>
      </c>
      <c r="C457" s="76" t="s">
        <v>377</v>
      </c>
      <c r="D457" s="64" t="s">
        <v>510</v>
      </c>
      <c r="E457" s="89" t="s">
        <v>258</v>
      </c>
      <c r="F457" s="220">
        <f>ГРБС!G386</f>
        <v>849.9</v>
      </c>
      <c r="G457" s="220">
        <f>ГРБС!H386</f>
        <v>849.9</v>
      </c>
      <c r="H457" s="220">
        <f>ГРБС!I386</f>
        <v>212.5</v>
      </c>
      <c r="I457" s="305">
        <f t="shared" si="197"/>
        <v>25.002941522532062</v>
      </c>
    </row>
    <row r="458" spans="1:9" ht="47.25" x14ac:dyDescent="0.2">
      <c r="A458" s="261" t="e">
        <f t="shared" si="204"/>
        <v>#REF!</v>
      </c>
      <c r="B458" s="308">
        <v>1001</v>
      </c>
      <c r="C458" s="69" t="s">
        <v>366</v>
      </c>
      <c r="D458" s="64"/>
      <c r="E458" s="151" t="s">
        <v>603</v>
      </c>
      <c r="F458" s="222">
        <f>F459</f>
        <v>750.4</v>
      </c>
      <c r="G458" s="222">
        <f t="shared" ref="G458:H460" si="223">G459</f>
        <v>750.4</v>
      </c>
      <c r="H458" s="222">
        <f t="shared" si="223"/>
        <v>119.4</v>
      </c>
      <c r="I458" s="305">
        <f t="shared" si="197"/>
        <v>15.911513859275054</v>
      </c>
    </row>
    <row r="459" spans="1:9" ht="63" x14ac:dyDescent="0.2">
      <c r="A459" s="261" t="e">
        <f t="shared" si="204"/>
        <v>#REF!</v>
      </c>
      <c r="B459" s="304">
        <v>1001</v>
      </c>
      <c r="C459" s="64" t="s">
        <v>204</v>
      </c>
      <c r="D459" s="121"/>
      <c r="E459" s="151" t="s">
        <v>604</v>
      </c>
      <c r="F459" s="221">
        <f>F460</f>
        <v>750.4</v>
      </c>
      <c r="G459" s="221">
        <f t="shared" si="223"/>
        <v>750.4</v>
      </c>
      <c r="H459" s="221">
        <f t="shared" si="223"/>
        <v>119.4</v>
      </c>
      <c r="I459" s="305">
        <f t="shared" si="197"/>
        <v>15.911513859275054</v>
      </c>
    </row>
    <row r="460" spans="1:9" ht="63" x14ac:dyDescent="0.2">
      <c r="A460" s="261" t="e">
        <f t="shared" si="204"/>
        <v>#REF!</v>
      </c>
      <c r="B460" s="304">
        <v>1001</v>
      </c>
      <c r="C460" s="64" t="s">
        <v>67</v>
      </c>
      <c r="D460" s="64"/>
      <c r="E460" s="150" t="s">
        <v>160</v>
      </c>
      <c r="F460" s="220">
        <f>F461</f>
        <v>750.4</v>
      </c>
      <c r="G460" s="220">
        <f t="shared" si="223"/>
        <v>750.4</v>
      </c>
      <c r="H460" s="220">
        <f t="shared" si="223"/>
        <v>119.4</v>
      </c>
      <c r="I460" s="305">
        <f t="shared" si="197"/>
        <v>15.911513859275054</v>
      </c>
    </row>
    <row r="461" spans="1:9" ht="31.5" x14ac:dyDescent="0.2">
      <c r="A461" s="261" t="e">
        <f t="shared" si="204"/>
        <v>#REF!</v>
      </c>
      <c r="B461" s="304">
        <v>1001</v>
      </c>
      <c r="C461" s="64" t="s">
        <v>67</v>
      </c>
      <c r="D461" s="64" t="s">
        <v>510</v>
      </c>
      <c r="E461" s="202" t="s">
        <v>258</v>
      </c>
      <c r="F461" s="221">
        <f>ГРБС!G581</f>
        <v>750.4</v>
      </c>
      <c r="G461" s="221">
        <f>ГРБС!H581</f>
        <v>750.4</v>
      </c>
      <c r="H461" s="221">
        <f>ГРБС!I581</f>
        <v>119.4</v>
      </c>
      <c r="I461" s="305">
        <f t="shared" si="197"/>
        <v>15.911513859275054</v>
      </c>
    </row>
    <row r="462" spans="1:9" ht="78.75" x14ac:dyDescent="0.2">
      <c r="A462" s="261" t="e">
        <f t="shared" si="204"/>
        <v>#REF!</v>
      </c>
      <c r="B462" s="302" t="s">
        <v>297</v>
      </c>
      <c r="C462" s="75" t="s">
        <v>384</v>
      </c>
      <c r="D462" s="69"/>
      <c r="E462" s="153" t="s">
        <v>262</v>
      </c>
      <c r="F462" s="221">
        <f>F463</f>
        <v>6179.9</v>
      </c>
      <c r="G462" s="221">
        <f t="shared" ref="G462:H463" si="224">G463</f>
        <v>6179.9</v>
      </c>
      <c r="H462" s="221">
        <f t="shared" si="224"/>
        <v>1396.9</v>
      </c>
      <c r="I462" s="305">
        <f t="shared" si="197"/>
        <v>22.603925629864563</v>
      </c>
    </row>
    <row r="463" spans="1:9" ht="63" x14ac:dyDescent="0.2">
      <c r="A463" s="261" t="e">
        <f t="shared" si="204"/>
        <v>#REF!</v>
      </c>
      <c r="B463" s="304" t="s">
        <v>297</v>
      </c>
      <c r="C463" s="75" t="s">
        <v>395</v>
      </c>
      <c r="D463" s="64"/>
      <c r="E463" s="150" t="s">
        <v>160</v>
      </c>
      <c r="F463" s="220">
        <f>F464</f>
        <v>6179.9</v>
      </c>
      <c r="G463" s="220">
        <f t="shared" si="224"/>
        <v>6179.9</v>
      </c>
      <c r="H463" s="220">
        <f t="shared" si="224"/>
        <v>1396.9</v>
      </c>
      <c r="I463" s="305">
        <f t="shared" si="197"/>
        <v>22.603925629864563</v>
      </c>
    </row>
    <row r="464" spans="1:9" ht="32.25" thickBot="1" x14ac:dyDescent="0.25">
      <c r="A464" s="298" t="e">
        <f t="shared" si="204"/>
        <v>#REF!</v>
      </c>
      <c r="B464" s="306" t="s">
        <v>297</v>
      </c>
      <c r="C464" s="94" t="s">
        <v>395</v>
      </c>
      <c r="D464" s="78" t="s">
        <v>510</v>
      </c>
      <c r="E464" s="89" t="s">
        <v>258</v>
      </c>
      <c r="F464" s="222">
        <f>ГРБС!G290</f>
        <v>6179.9</v>
      </c>
      <c r="G464" s="222">
        <f>ГРБС!H290</f>
        <v>6179.9</v>
      </c>
      <c r="H464" s="222">
        <f>ГРБС!I290</f>
        <v>1396.9</v>
      </c>
      <c r="I464" s="307">
        <f t="shared" si="197"/>
        <v>22.603925629864563</v>
      </c>
    </row>
    <row r="465" spans="1:9" ht="16.5" thickBot="1" x14ac:dyDescent="0.25">
      <c r="A465" s="254" t="e">
        <f t="shared" si="204"/>
        <v>#REF!</v>
      </c>
      <c r="B465" s="257" t="s">
        <v>321</v>
      </c>
      <c r="C465" s="62"/>
      <c r="D465" s="62"/>
      <c r="E465" s="149" t="s">
        <v>322</v>
      </c>
      <c r="F465" s="218">
        <f>F466+F475</f>
        <v>118118.3</v>
      </c>
      <c r="G465" s="218">
        <f t="shared" ref="G465:H465" si="225">G466+G475</f>
        <v>118252</v>
      </c>
      <c r="H465" s="218">
        <f t="shared" si="225"/>
        <v>32650.800000000003</v>
      </c>
      <c r="I465" s="258">
        <f t="shared" ref="I465:I528" si="226">H465/G465*100</f>
        <v>27.611203193180668</v>
      </c>
    </row>
    <row r="466" spans="1:9" ht="93" customHeight="1" x14ac:dyDescent="0.2">
      <c r="A466" s="295" t="e">
        <f t="shared" si="204"/>
        <v>#REF!</v>
      </c>
      <c r="B466" s="302" t="s">
        <v>321</v>
      </c>
      <c r="C466" s="69" t="s">
        <v>211</v>
      </c>
      <c r="D466" s="63"/>
      <c r="E466" s="168" t="s">
        <v>641</v>
      </c>
      <c r="F466" s="219">
        <f>F467+F470</f>
        <v>2500</v>
      </c>
      <c r="G466" s="219">
        <f t="shared" ref="G466:H466" si="227">G467+G470</f>
        <v>2633.7</v>
      </c>
      <c r="H466" s="219">
        <f t="shared" si="227"/>
        <v>448.7</v>
      </c>
      <c r="I466" s="303">
        <f t="shared" si="226"/>
        <v>17.036868284162964</v>
      </c>
    </row>
    <row r="467" spans="1:9" ht="15.75" x14ac:dyDescent="0.2">
      <c r="A467" s="261" t="e">
        <f t="shared" si="204"/>
        <v>#REF!</v>
      </c>
      <c r="B467" s="312" t="s">
        <v>321</v>
      </c>
      <c r="C467" s="64" t="s">
        <v>229</v>
      </c>
      <c r="D467" s="77"/>
      <c r="E467" s="151" t="s">
        <v>640</v>
      </c>
      <c r="F467" s="220">
        <f>F468</f>
        <v>2000</v>
      </c>
      <c r="G467" s="220">
        <f t="shared" ref="G467:H468" si="228">G468</f>
        <v>2000</v>
      </c>
      <c r="H467" s="220">
        <f t="shared" si="228"/>
        <v>0</v>
      </c>
      <c r="I467" s="305">
        <f t="shared" si="226"/>
        <v>0</v>
      </c>
    </row>
    <row r="468" spans="1:9" s="79" customFormat="1" ht="31.5" x14ac:dyDescent="0.2">
      <c r="A468" s="261" t="e">
        <f t="shared" si="204"/>
        <v>#REF!</v>
      </c>
      <c r="B468" s="302" t="s">
        <v>321</v>
      </c>
      <c r="C468" s="76" t="s">
        <v>458</v>
      </c>
      <c r="D468" s="63"/>
      <c r="E468" s="150" t="s">
        <v>446</v>
      </c>
      <c r="F468" s="220">
        <f>F469</f>
        <v>2000</v>
      </c>
      <c r="G468" s="220">
        <f t="shared" si="228"/>
        <v>2000</v>
      </c>
      <c r="H468" s="220">
        <f t="shared" si="228"/>
        <v>0</v>
      </c>
      <c r="I468" s="305">
        <f t="shared" si="226"/>
        <v>0</v>
      </c>
    </row>
    <row r="469" spans="1:9" s="79" customFormat="1" ht="31.5" x14ac:dyDescent="0.2">
      <c r="A469" s="261" t="e">
        <f t="shared" si="204"/>
        <v>#REF!</v>
      </c>
      <c r="B469" s="304" t="s">
        <v>321</v>
      </c>
      <c r="C469" s="76" t="s">
        <v>458</v>
      </c>
      <c r="D469" s="64" t="s">
        <v>510</v>
      </c>
      <c r="E469" s="150" t="s">
        <v>258</v>
      </c>
      <c r="F469" s="220">
        <f>ГРБС!G295</f>
        <v>2000</v>
      </c>
      <c r="G469" s="220">
        <f>ГРБС!H295</f>
        <v>2000</v>
      </c>
      <c r="H469" s="220">
        <f>ГРБС!I295</f>
        <v>0</v>
      </c>
      <c r="I469" s="305">
        <f t="shared" si="226"/>
        <v>0</v>
      </c>
    </row>
    <row r="470" spans="1:9" ht="47.25" x14ac:dyDescent="0.2">
      <c r="A470" s="261" t="e">
        <f t="shared" si="204"/>
        <v>#REF!</v>
      </c>
      <c r="B470" s="312" t="s">
        <v>321</v>
      </c>
      <c r="C470" s="88" t="s">
        <v>31</v>
      </c>
      <c r="D470" s="114"/>
      <c r="E470" s="150" t="s">
        <v>30</v>
      </c>
      <c r="F470" s="220">
        <f>F471+F473</f>
        <v>500</v>
      </c>
      <c r="G470" s="220">
        <f t="shared" ref="G470:H470" si="229">G471+G473</f>
        <v>633.70000000000005</v>
      </c>
      <c r="H470" s="220">
        <f t="shared" si="229"/>
        <v>448.7</v>
      </c>
      <c r="I470" s="305">
        <f t="shared" si="226"/>
        <v>70.806375256430471</v>
      </c>
    </row>
    <row r="471" spans="1:9" ht="31.5" x14ac:dyDescent="0.2">
      <c r="A471" s="261" t="e">
        <f t="shared" si="204"/>
        <v>#REF!</v>
      </c>
      <c r="B471" s="312" t="s">
        <v>321</v>
      </c>
      <c r="C471" s="96" t="s">
        <v>33</v>
      </c>
      <c r="D471" s="114"/>
      <c r="E471" s="150" t="s">
        <v>32</v>
      </c>
      <c r="F471" s="220">
        <f>F472</f>
        <v>500</v>
      </c>
      <c r="G471" s="220">
        <f t="shared" ref="G471:H471" si="230">G472</f>
        <v>500</v>
      </c>
      <c r="H471" s="220">
        <f t="shared" si="230"/>
        <v>315</v>
      </c>
      <c r="I471" s="305">
        <f t="shared" si="226"/>
        <v>63</v>
      </c>
    </row>
    <row r="472" spans="1:9" ht="31.5" x14ac:dyDescent="0.2">
      <c r="A472" s="261" t="e">
        <f t="shared" si="204"/>
        <v>#REF!</v>
      </c>
      <c r="B472" s="312" t="s">
        <v>321</v>
      </c>
      <c r="C472" s="96" t="s">
        <v>33</v>
      </c>
      <c r="D472" s="114" t="s">
        <v>510</v>
      </c>
      <c r="E472" s="150" t="s">
        <v>258</v>
      </c>
      <c r="F472" s="220">
        <f>ГРБС!G298</f>
        <v>500</v>
      </c>
      <c r="G472" s="220">
        <f>ГРБС!H298</f>
        <v>500</v>
      </c>
      <c r="H472" s="220">
        <f>ГРБС!I298</f>
        <v>315</v>
      </c>
      <c r="I472" s="305">
        <f t="shared" si="226"/>
        <v>63</v>
      </c>
    </row>
    <row r="473" spans="1:9" ht="31.5" x14ac:dyDescent="0.2">
      <c r="A473" s="261"/>
      <c r="B473" s="313" t="s">
        <v>321</v>
      </c>
      <c r="C473" s="232" t="s">
        <v>712</v>
      </c>
      <c r="D473" s="233"/>
      <c r="E473" s="210" t="s">
        <v>32</v>
      </c>
      <c r="F473" s="220">
        <f>F474</f>
        <v>0</v>
      </c>
      <c r="G473" s="220">
        <f t="shared" ref="G473:H473" si="231">G474</f>
        <v>133.69999999999999</v>
      </c>
      <c r="H473" s="220">
        <f t="shared" si="231"/>
        <v>133.69999999999999</v>
      </c>
      <c r="I473" s="305">
        <f t="shared" si="226"/>
        <v>100</v>
      </c>
    </row>
    <row r="474" spans="1:9" ht="31.5" x14ac:dyDescent="0.2">
      <c r="A474" s="261"/>
      <c r="B474" s="313" t="s">
        <v>321</v>
      </c>
      <c r="C474" s="232" t="s">
        <v>712</v>
      </c>
      <c r="D474" s="233" t="s">
        <v>510</v>
      </c>
      <c r="E474" s="210" t="s">
        <v>258</v>
      </c>
      <c r="F474" s="220">
        <f>ГРБС!G300</f>
        <v>0</v>
      </c>
      <c r="G474" s="220">
        <f>ГРБС!H300</f>
        <v>133.69999999999999</v>
      </c>
      <c r="H474" s="220">
        <f>ГРБС!I300</f>
        <v>133.69999999999999</v>
      </c>
      <c r="I474" s="305">
        <f t="shared" si="226"/>
        <v>100</v>
      </c>
    </row>
    <row r="475" spans="1:9" ht="47.25" x14ac:dyDescent="0.2">
      <c r="A475" s="261" t="e">
        <f>A472+1</f>
        <v>#REF!</v>
      </c>
      <c r="B475" s="304" t="s">
        <v>321</v>
      </c>
      <c r="C475" s="64" t="s">
        <v>231</v>
      </c>
      <c r="D475" s="77"/>
      <c r="E475" s="151" t="s">
        <v>639</v>
      </c>
      <c r="F475" s="220">
        <f>F476+F484</f>
        <v>115618.3</v>
      </c>
      <c r="G475" s="220">
        <f t="shared" ref="G475:H475" si="232">G476+G484</f>
        <v>115618.3</v>
      </c>
      <c r="H475" s="220">
        <f t="shared" si="232"/>
        <v>32202.100000000002</v>
      </c>
      <c r="I475" s="305">
        <f t="shared" si="226"/>
        <v>27.852078779916329</v>
      </c>
    </row>
    <row r="476" spans="1:9" ht="47.25" x14ac:dyDescent="0.2">
      <c r="A476" s="261" t="e">
        <f t="shared" si="204"/>
        <v>#REF!</v>
      </c>
      <c r="B476" s="304" t="s">
        <v>321</v>
      </c>
      <c r="C476" s="64" t="s">
        <v>232</v>
      </c>
      <c r="D476" s="77"/>
      <c r="E476" s="151" t="s">
        <v>638</v>
      </c>
      <c r="F476" s="220">
        <f>F477+F479+F482</f>
        <v>1924</v>
      </c>
      <c r="G476" s="220">
        <f t="shared" ref="G476:H476" si="233">G477+G479+G482</f>
        <v>1924</v>
      </c>
      <c r="H476" s="220">
        <f t="shared" si="233"/>
        <v>216.3</v>
      </c>
      <c r="I476" s="305">
        <f t="shared" si="226"/>
        <v>11.242203742203742</v>
      </c>
    </row>
    <row r="477" spans="1:9" ht="47.25" x14ac:dyDescent="0.2">
      <c r="A477" s="261" t="e">
        <f t="shared" si="204"/>
        <v>#REF!</v>
      </c>
      <c r="B477" s="304" t="s">
        <v>321</v>
      </c>
      <c r="C477" s="64" t="s">
        <v>234</v>
      </c>
      <c r="D477" s="77"/>
      <c r="E477" s="151" t="s">
        <v>338</v>
      </c>
      <c r="F477" s="220">
        <f>F478</f>
        <v>332.8</v>
      </c>
      <c r="G477" s="220">
        <f t="shared" ref="G477:H477" si="234">G478</f>
        <v>332.8</v>
      </c>
      <c r="H477" s="220">
        <f t="shared" si="234"/>
        <v>61</v>
      </c>
      <c r="I477" s="305">
        <f t="shared" si="226"/>
        <v>18.329326923076923</v>
      </c>
    </row>
    <row r="478" spans="1:9" ht="15.75" x14ac:dyDescent="0.2">
      <c r="A478" s="261" t="e">
        <f t="shared" si="204"/>
        <v>#REF!</v>
      </c>
      <c r="B478" s="304" t="s">
        <v>321</v>
      </c>
      <c r="C478" s="64" t="s">
        <v>234</v>
      </c>
      <c r="D478" s="64" t="s">
        <v>501</v>
      </c>
      <c r="E478" s="150" t="s">
        <v>513</v>
      </c>
      <c r="F478" s="220">
        <f>ГРБС!G304</f>
        <v>332.8</v>
      </c>
      <c r="G478" s="220">
        <f>ГРБС!H304</f>
        <v>332.8</v>
      </c>
      <c r="H478" s="220">
        <f>ГРБС!I304</f>
        <v>61</v>
      </c>
      <c r="I478" s="305">
        <f t="shared" si="226"/>
        <v>18.329326923076923</v>
      </c>
    </row>
    <row r="479" spans="1:9" ht="78.75" x14ac:dyDescent="0.2">
      <c r="A479" s="261" t="e">
        <f t="shared" si="204"/>
        <v>#REF!</v>
      </c>
      <c r="B479" s="304" t="s">
        <v>321</v>
      </c>
      <c r="C479" s="64" t="s">
        <v>233</v>
      </c>
      <c r="D479" s="77"/>
      <c r="E479" s="151" t="s">
        <v>637</v>
      </c>
      <c r="F479" s="220">
        <f>F481+F480</f>
        <v>1140</v>
      </c>
      <c r="G479" s="220">
        <f t="shared" ref="G479:H479" si="235">G481+G480</f>
        <v>1140</v>
      </c>
      <c r="H479" s="220">
        <f t="shared" si="235"/>
        <v>155.30000000000001</v>
      </c>
      <c r="I479" s="305">
        <f t="shared" si="226"/>
        <v>13.622807017543861</v>
      </c>
    </row>
    <row r="480" spans="1:9" ht="31.5" x14ac:dyDescent="0.2">
      <c r="A480" s="261" t="e">
        <f t="shared" si="204"/>
        <v>#REF!</v>
      </c>
      <c r="B480" s="304" t="s">
        <v>321</v>
      </c>
      <c r="C480" s="64" t="s">
        <v>233</v>
      </c>
      <c r="D480" s="64" t="s">
        <v>198</v>
      </c>
      <c r="E480" s="151" t="s">
        <v>199</v>
      </c>
      <c r="F480" s="220">
        <f>ГРБС!G306</f>
        <v>12</v>
      </c>
      <c r="G480" s="220">
        <f>ГРБС!H306</f>
        <v>12</v>
      </c>
      <c r="H480" s="220">
        <f>ГРБС!I306</f>
        <v>0</v>
      </c>
      <c r="I480" s="305">
        <f t="shared" si="226"/>
        <v>0</v>
      </c>
    </row>
    <row r="481" spans="1:9" ht="15.75" x14ac:dyDescent="0.2">
      <c r="A481" s="261" t="e">
        <f t="shared" si="204"/>
        <v>#REF!</v>
      </c>
      <c r="B481" s="304" t="s">
        <v>321</v>
      </c>
      <c r="C481" s="64" t="s">
        <v>233</v>
      </c>
      <c r="D481" s="64" t="s">
        <v>501</v>
      </c>
      <c r="E481" s="150" t="s">
        <v>513</v>
      </c>
      <c r="F481" s="220">
        <f>ГРБС!G307</f>
        <v>1128</v>
      </c>
      <c r="G481" s="220">
        <f>ГРБС!H307</f>
        <v>1128</v>
      </c>
      <c r="H481" s="220">
        <f>ГРБС!I307</f>
        <v>155.30000000000001</v>
      </c>
      <c r="I481" s="305">
        <f t="shared" si="226"/>
        <v>13.7677304964539</v>
      </c>
    </row>
    <row r="482" spans="1:9" ht="31.5" x14ac:dyDescent="0.2">
      <c r="A482" s="261" t="e">
        <f t="shared" si="204"/>
        <v>#REF!</v>
      </c>
      <c r="B482" s="304" t="s">
        <v>321</v>
      </c>
      <c r="C482" s="64" t="s">
        <v>421</v>
      </c>
      <c r="D482" s="77"/>
      <c r="E482" s="89" t="s">
        <v>51</v>
      </c>
      <c r="F482" s="220">
        <f>F483</f>
        <v>451.2</v>
      </c>
      <c r="G482" s="220">
        <f t="shared" ref="G482:H482" si="236">G483</f>
        <v>451.2</v>
      </c>
      <c r="H482" s="220">
        <f t="shared" si="236"/>
        <v>0</v>
      </c>
      <c r="I482" s="305">
        <f t="shared" si="226"/>
        <v>0</v>
      </c>
    </row>
    <row r="483" spans="1:9" ht="31.5" x14ac:dyDescent="0.2">
      <c r="A483" s="261" t="e">
        <f t="shared" ref="A483:A531" si="237">A482+1</f>
        <v>#REF!</v>
      </c>
      <c r="B483" s="304" t="s">
        <v>321</v>
      </c>
      <c r="C483" s="64" t="s">
        <v>421</v>
      </c>
      <c r="D483" s="64" t="s">
        <v>198</v>
      </c>
      <c r="E483" s="151" t="s">
        <v>199</v>
      </c>
      <c r="F483" s="220">
        <f>ГРБС!G309</f>
        <v>451.2</v>
      </c>
      <c r="G483" s="220">
        <f>ГРБС!H309</f>
        <v>451.2</v>
      </c>
      <c r="H483" s="220">
        <f>ГРБС!I309</f>
        <v>0</v>
      </c>
      <c r="I483" s="305">
        <f t="shared" si="226"/>
        <v>0</v>
      </c>
    </row>
    <row r="484" spans="1:9" ht="63" x14ac:dyDescent="0.2">
      <c r="A484" s="261" t="e">
        <f t="shared" si="237"/>
        <v>#REF!</v>
      </c>
      <c r="B484" s="304" t="s">
        <v>321</v>
      </c>
      <c r="C484" s="76" t="s">
        <v>482</v>
      </c>
      <c r="D484" s="64"/>
      <c r="E484" s="151" t="s">
        <v>636</v>
      </c>
      <c r="F484" s="220">
        <f>F485+F488+F491</f>
        <v>113694.3</v>
      </c>
      <c r="G484" s="220">
        <f t="shared" ref="G484:H484" si="238">G485+G488+G491</f>
        <v>113694.3</v>
      </c>
      <c r="H484" s="220">
        <f t="shared" si="238"/>
        <v>31985.800000000003</v>
      </c>
      <c r="I484" s="305">
        <f t="shared" si="226"/>
        <v>28.133160589405097</v>
      </c>
    </row>
    <row r="485" spans="1:9" ht="173.25" x14ac:dyDescent="0.2">
      <c r="A485" s="261" t="e">
        <f t="shared" si="237"/>
        <v>#REF!</v>
      </c>
      <c r="B485" s="304" t="s">
        <v>321</v>
      </c>
      <c r="C485" s="76" t="s">
        <v>481</v>
      </c>
      <c r="D485" s="64"/>
      <c r="E485" s="150" t="s">
        <v>176</v>
      </c>
      <c r="F485" s="220">
        <f>F486+F487</f>
        <v>12147.7</v>
      </c>
      <c r="G485" s="220">
        <f t="shared" ref="G485:H485" si="239">G486+G487</f>
        <v>12147.7</v>
      </c>
      <c r="H485" s="220">
        <f t="shared" si="239"/>
        <v>2798.1</v>
      </c>
      <c r="I485" s="305">
        <f t="shared" si="226"/>
        <v>23.033989973410602</v>
      </c>
    </row>
    <row r="486" spans="1:9" ht="31.5" x14ac:dyDescent="0.2">
      <c r="A486" s="261" t="e">
        <f t="shared" si="237"/>
        <v>#REF!</v>
      </c>
      <c r="B486" s="304" t="s">
        <v>321</v>
      </c>
      <c r="C486" s="76" t="s">
        <v>481</v>
      </c>
      <c r="D486" s="64" t="s">
        <v>198</v>
      </c>
      <c r="E486" s="151" t="s">
        <v>199</v>
      </c>
      <c r="F486" s="220">
        <f>ГРБС!G312</f>
        <v>147.69999999999999</v>
      </c>
      <c r="G486" s="220">
        <f>ГРБС!H312</f>
        <v>147.69999999999999</v>
      </c>
      <c r="H486" s="220">
        <f>ГРБС!I312</f>
        <v>21</v>
      </c>
      <c r="I486" s="305">
        <f t="shared" si="226"/>
        <v>14.218009478672988</v>
      </c>
    </row>
    <row r="487" spans="1:9" ht="31.5" x14ac:dyDescent="0.2">
      <c r="A487" s="261" t="e">
        <f t="shared" si="237"/>
        <v>#REF!</v>
      </c>
      <c r="B487" s="304" t="s">
        <v>321</v>
      </c>
      <c r="C487" s="103" t="s">
        <v>481</v>
      </c>
      <c r="D487" s="64" t="s">
        <v>508</v>
      </c>
      <c r="E487" s="151" t="s">
        <v>509</v>
      </c>
      <c r="F487" s="220">
        <f>ГРБС!G313</f>
        <v>12000</v>
      </c>
      <c r="G487" s="220">
        <f>ГРБС!H313</f>
        <v>12000</v>
      </c>
      <c r="H487" s="220">
        <f>ГРБС!I313</f>
        <v>2777.1</v>
      </c>
      <c r="I487" s="305">
        <f t="shared" si="226"/>
        <v>23.142499999999998</v>
      </c>
    </row>
    <row r="488" spans="1:9" ht="63" x14ac:dyDescent="0.2">
      <c r="A488" s="261" t="e">
        <f t="shared" si="237"/>
        <v>#REF!</v>
      </c>
      <c r="B488" s="304" t="s">
        <v>321</v>
      </c>
      <c r="C488" s="76" t="s">
        <v>483</v>
      </c>
      <c r="D488" s="64"/>
      <c r="E488" s="150" t="s">
        <v>600</v>
      </c>
      <c r="F488" s="220">
        <f>F489+F490</f>
        <v>29692</v>
      </c>
      <c r="G488" s="220">
        <f t="shared" ref="G488:H488" si="240">G489+G490</f>
        <v>29692</v>
      </c>
      <c r="H488" s="220">
        <f t="shared" si="240"/>
        <v>8506.4000000000015</v>
      </c>
      <c r="I488" s="305">
        <f t="shared" si="226"/>
        <v>28.648794288023716</v>
      </c>
    </row>
    <row r="489" spans="1:9" ht="31.5" x14ac:dyDescent="0.2">
      <c r="A489" s="261" t="e">
        <f t="shared" si="237"/>
        <v>#REF!</v>
      </c>
      <c r="B489" s="304" t="s">
        <v>321</v>
      </c>
      <c r="C489" s="103" t="s">
        <v>483</v>
      </c>
      <c r="D489" s="64" t="s">
        <v>198</v>
      </c>
      <c r="E489" s="151" t="s">
        <v>199</v>
      </c>
      <c r="F489" s="220">
        <f>ГРБС!G315</f>
        <v>392</v>
      </c>
      <c r="G489" s="220">
        <f>ГРБС!H315</f>
        <v>392</v>
      </c>
      <c r="H489" s="220">
        <f>ГРБС!I315</f>
        <v>78.2</v>
      </c>
      <c r="I489" s="305">
        <f t="shared" si="226"/>
        <v>19.948979591836736</v>
      </c>
    </row>
    <row r="490" spans="1:9" ht="31.5" x14ac:dyDescent="0.2">
      <c r="A490" s="261" t="e">
        <f t="shared" si="237"/>
        <v>#REF!</v>
      </c>
      <c r="B490" s="304" t="s">
        <v>321</v>
      </c>
      <c r="C490" s="76" t="s">
        <v>483</v>
      </c>
      <c r="D490" s="64" t="s">
        <v>508</v>
      </c>
      <c r="E490" s="151" t="s">
        <v>509</v>
      </c>
      <c r="F490" s="220">
        <f>ГРБС!G316</f>
        <v>29300</v>
      </c>
      <c r="G490" s="220">
        <f>ГРБС!H316</f>
        <v>29300</v>
      </c>
      <c r="H490" s="220">
        <f>ГРБС!I316</f>
        <v>8428.2000000000007</v>
      </c>
      <c r="I490" s="305">
        <f t="shared" si="226"/>
        <v>28.765187713310581</v>
      </c>
    </row>
    <row r="491" spans="1:9" ht="157.5" x14ac:dyDescent="0.2">
      <c r="A491" s="261" t="e">
        <f t="shared" si="237"/>
        <v>#REF!</v>
      </c>
      <c r="B491" s="304" t="s">
        <v>321</v>
      </c>
      <c r="C491" s="76" t="s">
        <v>484</v>
      </c>
      <c r="D491" s="64"/>
      <c r="E491" s="151" t="s">
        <v>598</v>
      </c>
      <c r="F491" s="220">
        <f>F492+F493</f>
        <v>71854.600000000006</v>
      </c>
      <c r="G491" s="220">
        <f t="shared" ref="G491:H491" si="241">G492+G493</f>
        <v>71854.600000000006</v>
      </c>
      <c r="H491" s="220">
        <f t="shared" si="241"/>
        <v>20681.300000000003</v>
      </c>
      <c r="I491" s="305">
        <f t="shared" si="226"/>
        <v>28.78215173419656</v>
      </c>
    </row>
    <row r="492" spans="1:9" ht="31.5" x14ac:dyDescent="0.2">
      <c r="A492" s="261" t="e">
        <f t="shared" si="237"/>
        <v>#REF!</v>
      </c>
      <c r="B492" s="304" t="s">
        <v>321</v>
      </c>
      <c r="C492" s="103" t="s">
        <v>484</v>
      </c>
      <c r="D492" s="64" t="s">
        <v>198</v>
      </c>
      <c r="E492" s="151" t="s">
        <v>199</v>
      </c>
      <c r="F492" s="220">
        <f>ГРБС!G318</f>
        <v>811.6</v>
      </c>
      <c r="G492" s="220">
        <f>ГРБС!H318</f>
        <v>811.6</v>
      </c>
      <c r="H492" s="220">
        <f>ГРБС!I318</f>
        <v>208.9</v>
      </c>
      <c r="I492" s="305">
        <f t="shared" si="226"/>
        <v>25.739280433711187</v>
      </c>
    </row>
    <row r="493" spans="1:9" ht="32.25" thickBot="1" x14ac:dyDescent="0.25">
      <c r="A493" s="298" t="e">
        <f t="shared" si="237"/>
        <v>#REF!</v>
      </c>
      <c r="B493" s="306" t="s">
        <v>321</v>
      </c>
      <c r="C493" s="95" t="s">
        <v>484</v>
      </c>
      <c r="D493" s="78" t="s">
        <v>508</v>
      </c>
      <c r="E493" s="152" t="s">
        <v>509</v>
      </c>
      <c r="F493" s="221">
        <f>ГРБС!G319</f>
        <v>71043</v>
      </c>
      <c r="G493" s="221">
        <f>ГРБС!H319</f>
        <v>71043</v>
      </c>
      <c r="H493" s="221">
        <f>ГРБС!I319</f>
        <v>20472.400000000001</v>
      </c>
      <c r="I493" s="307">
        <f t="shared" si="226"/>
        <v>28.816913700153428</v>
      </c>
    </row>
    <row r="494" spans="1:9" ht="16.5" thickBot="1" x14ac:dyDescent="0.25">
      <c r="A494" s="254" t="e">
        <f t="shared" si="237"/>
        <v>#REF!</v>
      </c>
      <c r="B494" s="257" t="s">
        <v>269</v>
      </c>
      <c r="C494" s="62"/>
      <c r="D494" s="62"/>
      <c r="E494" s="149" t="s">
        <v>270</v>
      </c>
      <c r="F494" s="218">
        <f>F495+F506</f>
        <v>8148</v>
      </c>
      <c r="G494" s="218">
        <f t="shared" ref="G494:H494" si="242">G495+G506</f>
        <v>8148</v>
      </c>
      <c r="H494" s="218">
        <f t="shared" si="242"/>
        <v>1490.5</v>
      </c>
      <c r="I494" s="258">
        <f t="shared" si="226"/>
        <v>18.292832596956305</v>
      </c>
    </row>
    <row r="495" spans="1:9" ht="47.25" x14ac:dyDescent="0.2">
      <c r="A495" s="295" t="e">
        <f t="shared" si="237"/>
        <v>#REF!</v>
      </c>
      <c r="B495" s="302" t="s">
        <v>269</v>
      </c>
      <c r="C495" s="75" t="s">
        <v>231</v>
      </c>
      <c r="D495" s="63"/>
      <c r="E495" s="168" t="s">
        <v>642</v>
      </c>
      <c r="F495" s="219">
        <f>F496</f>
        <v>7848</v>
      </c>
      <c r="G495" s="219">
        <f t="shared" ref="G495:H495" si="243">G496</f>
        <v>7848</v>
      </c>
      <c r="H495" s="219">
        <f t="shared" si="243"/>
        <v>1490.5</v>
      </c>
      <c r="I495" s="303">
        <f t="shared" si="226"/>
        <v>18.992099898063199</v>
      </c>
    </row>
    <row r="496" spans="1:9" ht="47.25" x14ac:dyDescent="0.2">
      <c r="A496" s="261" t="e">
        <f t="shared" si="237"/>
        <v>#REF!</v>
      </c>
      <c r="B496" s="304" t="s">
        <v>269</v>
      </c>
      <c r="C496" s="75" t="s">
        <v>235</v>
      </c>
      <c r="D496" s="64"/>
      <c r="E496" s="151" t="s">
        <v>643</v>
      </c>
      <c r="F496" s="220">
        <f>F499+F502+F497</f>
        <v>7848</v>
      </c>
      <c r="G496" s="220">
        <f t="shared" ref="G496:H496" si="244">G499+G502+G497</f>
        <v>7848</v>
      </c>
      <c r="H496" s="220">
        <f t="shared" si="244"/>
        <v>1490.5</v>
      </c>
      <c r="I496" s="305">
        <f t="shared" si="226"/>
        <v>18.992099898063199</v>
      </c>
    </row>
    <row r="497" spans="1:9" ht="31.5" x14ac:dyDescent="0.2">
      <c r="A497" s="261" t="e">
        <f t="shared" si="237"/>
        <v>#REF!</v>
      </c>
      <c r="B497" s="304" t="s">
        <v>269</v>
      </c>
      <c r="C497" s="75" t="s">
        <v>236</v>
      </c>
      <c r="D497" s="64"/>
      <c r="E497" s="150" t="s">
        <v>260</v>
      </c>
      <c r="F497" s="220">
        <f>F498</f>
        <v>33.299999999999997</v>
      </c>
      <c r="G497" s="220">
        <f t="shared" ref="G497:H497" si="245">G498</f>
        <v>33.299999999999997</v>
      </c>
      <c r="H497" s="220">
        <f t="shared" si="245"/>
        <v>17.5</v>
      </c>
      <c r="I497" s="305">
        <f t="shared" si="226"/>
        <v>52.552552552552555</v>
      </c>
    </row>
    <row r="498" spans="1:9" ht="31.5" x14ac:dyDescent="0.2">
      <c r="A498" s="261" t="e">
        <f t="shared" si="237"/>
        <v>#REF!</v>
      </c>
      <c r="B498" s="304" t="s">
        <v>269</v>
      </c>
      <c r="C498" s="75" t="s">
        <v>236</v>
      </c>
      <c r="D498" s="64" t="s">
        <v>198</v>
      </c>
      <c r="E498" s="151" t="s">
        <v>199</v>
      </c>
      <c r="F498" s="220">
        <f>ГРБС!G324</f>
        <v>33.299999999999997</v>
      </c>
      <c r="G498" s="220">
        <f>ГРБС!H324</f>
        <v>33.299999999999997</v>
      </c>
      <c r="H498" s="220">
        <f>ГРБС!I324</f>
        <v>17.5</v>
      </c>
      <c r="I498" s="305">
        <f t="shared" si="226"/>
        <v>52.552552552552555</v>
      </c>
    </row>
    <row r="499" spans="1:9" ht="173.25" x14ac:dyDescent="0.2">
      <c r="A499" s="261" t="e">
        <f t="shared" si="237"/>
        <v>#REF!</v>
      </c>
      <c r="B499" s="304" t="s">
        <v>269</v>
      </c>
      <c r="C499" s="76" t="s">
        <v>485</v>
      </c>
      <c r="D499" s="64"/>
      <c r="E499" s="150" t="s">
        <v>176</v>
      </c>
      <c r="F499" s="220">
        <f>F500+F501</f>
        <v>812.3</v>
      </c>
      <c r="G499" s="220">
        <f t="shared" ref="G499:H499" si="246">G500+G501</f>
        <v>812.3</v>
      </c>
      <c r="H499" s="220">
        <f t="shared" si="246"/>
        <v>137</v>
      </c>
      <c r="I499" s="305">
        <f t="shared" si="226"/>
        <v>16.865690016003938</v>
      </c>
    </row>
    <row r="500" spans="1:9" ht="15.75" x14ac:dyDescent="0.2">
      <c r="A500" s="261" t="e">
        <f t="shared" si="237"/>
        <v>#REF!</v>
      </c>
      <c r="B500" s="304" t="s">
        <v>269</v>
      </c>
      <c r="C500" s="103" t="s">
        <v>485</v>
      </c>
      <c r="D500" s="64" t="s">
        <v>243</v>
      </c>
      <c r="E500" s="151" t="s">
        <v>253</v>
      </c>
      <c r="F500" s="220">
        <f>ГРБС!G326</f>
        <v>459.4</v>
      </c>
      <c r="G500" s="220">
        <f>ГРБС!H326</f>
        <v>459.4</v>
      </c>
      <c r="H500" s="220">
        <f>ГРБС!I326</f>
        <v>110.1</v>
      </c>
      <c r="I500" s="305">
        <f t="shared" si="226"/>
        <v>23.966042664344798</v>
      </c>
    </row>
    <row r="501" spans="1:9" ht="31.5" x14ac:dyDescent="0.2">
      <c r="A501" s="261" t="e">
        <f t="shared" si="237"/>
        <v>#REF!</v>
      </c>
      <c r="B501" s="304" t="s">
        <v>269</v>
      </c>
      <c r="C501" s="76" t="s">
        <v>485</v>
      </c>
      <c r="D501" s="64" t="s">
        <v>198</v>
      </c>
      <c r="E501" s="151" t="s">
        <v>199</v>
      </c>
      <c r="F501" s="220">
        <f>ГРБС!G327</f>
        <v>352.9</v>
      </c>
      <c r="G501" s="220">
        <f>ГРБС!H327</f>
        <v>352.9</v>
      </c>
      <c r="H501" s="220">
        <f>ГРБС!I327</f>
        <v>26.9</v>
      </c>
      <c r="I501" s="305">
        <f t="shared" si="226"/>
        <v>7.6225559648625678</v>
      </c>
    </row>
    <row r="502" spans="1:9" ht="157.5" x14ac:dyDescent="0.2">
      <c r="A502" s="261" t="e">
        <f t="shared" si="237"/>
        <v>#REF!</v>
      </c>
      <c r="B502" s="304" t="s">
        <v>269</v>
      </c>
      <c r="C502" s="76" t="s">
        <v>486</v>
      </c>
      <c r="D502" s="64"/>
      <c r="E502" s="150" t="s">
        <v>599</v>
      </c>
      <c r="F502" s="220">
        <f>F503+F504+F505</f>
        <v>7002.4</v>
      </c>
      <c r="G502" s="220">
        <f t="shared" ref="G502:H502" si="247">G503+G504+G505</f>
        <v>7002.4</v>
      </c>
      <c r="H502" s="220">
        <f t="shared" si="247"/>
        <v>1336</v>
      </c>
      <c r="I502" s="305">
        <f t="shared" si="226"/>
        <v>19.079172855021138</v>
      </c>
    </row>
    <row r="503" spans="1:9" ht="15.75" x14ac:dyDescent="0.2">
      <c r="A503" s="261" t="e">
        <f t="shared" si="237"/>
        <v>#REF!</v>
      </c>
      <c r="B503" s="304" t="s">
        <v>269</v>
      </c>
      <c r="C503" s="76" t="s">
        <v>486</v>
      </c>
      <c r="D503" s="64" t="s">
        <v>243</v>
      </c>
      <c r="E503" s="151" t="s">
        <v>253</v>
      </c>
      <c r="F503" s="220">
        <f>ГРБС!G329</f>
        <v>6023.4</v>
      </c>
      <c r="G503" s="220">
        <f>ГРБС!H329</f>
        <v>6023.4</v>
      </c>
      <c r="H503" s="220">
        <f>ГРБС!I329</f>
        <v>1068.0999999999999</v>
      </c>
      <c r="I503" s="305">
        <f t="shared" si="226"/>
        <v>17.732509878141915</v>
      </c>
    </row>
    <row r="504" spans="1:9" ht="31.5" x14ac:dyDescent="0.2">
      <c r="A504" s="261" t="e">
        <f t="shared" si="237"/>
        <v>#REF!</v>
      </c>
      <c r="B504" s="306" t="s">
        <v>269</v>
      </c>
      <c r="C504" s="95" t="s">
        <v>486</v>
      </c>
      <c r="D504" s="78" t="s">
        <v>198</v>
      </c>
      <c r="E504" s="152" t="s">
        <v>199</v>
      </c>
      <c r="F504" s="221">
        <f>ГРБС!G330</f>
        <v>977.4</v>
      </c>
      <c r="G504" s="221">
        <f>ГРБС!H330</f>
        <v>977.4</v>
      </c>
      <c r="H504" s="221">
        <f>ГРБС!I330</f>
        <v>267.89999999999998</v>
      </c>
      <c r="I504" s="305">
        <f t="shared" si="226"/>
        <v>27.409453652547572</v>
      </c>
    </row>
    <row r="505" spans="1:9" ht="15.75" x14ac:dyDescent="0.2">
      <c r="A505" s="261" t="e">
        <f t="shared" si="237"/>
        <v>#REF!</v>
      </c>
      <c r="B505" s="304" t="s">
        <v>269</v>
      </c>
      <c r="C505" s="76" t="s">
        <v>486</v>
      </c>
      <c r="D505" s="64" t="s">
        <v>185</v>
      </c>
      <c r="E505" s="151" t="s">
        <v>186</v>
      </c>
      <c r="F505" s="220">
        <f>ГРБС!G331</f>
        <v>1.6</v>
      </c>
      <c r="G505" s="220">
        <f>ГРБС!H331</f>
        <v>1.6</v>
      </c>
      <c r="H505" s="220">
        <f>ГРБС!I331</f>
        <v>0</v>
      </c>
      <c r="I505" s="305">
        <f t="shared" si="226"/>
        <v>0</v>
      </c>
    </row>
    <row r="506" spans="1:9" ht="47.25" x14ac:dyDescent="0.2">
      <c r="A506" s="261" t="e">
        <f t="shared" si="237"/>
        <v>#REF!</v>
      </c>
      <c r="B506" s="304" t="s">
        <v>269</v>
      </c>
      <c r="C506" s="76" t="s">
        <v>387</v>
      </c>
      <c r="D506" s="64"/>
      <c r="E506" s="150" t="s">
        <v>550</v>
      </c>
      <c r="F506" s="220">
        <f>F507</f>
        <v>300</v>
      </c>
      <c r="G506" s="220">
        <f t="shared" ref="G506:H507" si="248">G507</f>
        <v>300</v>
      </c>
      <c r="H506" s="220">
        <f t="shared" si="248"/>
        <v>0</v>
      </c>
      <c r="I506" s="305">
        <f t="shared" si="226"/>
        <v>0</v>
      </c>
    </row>
    <row r="507" spans="1:9" ht="47.25" x14ac:dyDescent="0.2">
      <c r="A507" s="261" t="e">
        <f t="shared" si="237"/>
        <v>#REF!</v>
      </c>
      <c r="B507" s="304" t="s">
        <v>269</v>
      </c>
      <c r="C507" s="76" t="s">
        <v>230</v>
      </c>
      <c r="D507" s="64"/>
      <c r="E507" s="150" t="s">
        <v>663</v>
      </c>
      <c r="F507" s="220">
        <f>F508</f>
        <v>300</v>
      </c>
      <c r="G507" s="220">
        <f t="shared" si="248"/>
        <v>300</v>
      </c>
      <c r="H507" s="220">
        <f t="shared" si="248"/>
        <v>0</v>
      </c>
      <c r="I507" s="305">
        <f t="shared" si="226"/>
        <v>0</v>
      </c>
    </row>
    <row r="508" spans="1:9" ht="48" thickBot="1" x14ac:dyDescent="0.25">
      <c r="A508" s="298" t="e">
        <f t="shared" si="237"/>
        <v>#REF!</v>
      </c>
      <c r="B508" s="308" t="s">
        <v>269</v>
      </c>
      <c r="C508" s="103" t="s">
        <v>230</v>
      </c>
      <c r="D508" s="65" t="s">
        <v>546</v>
      </c>
      <c r="E508" s="268" t="s">
        <v>689</v>
      </c>
      <c r="F508" s="260">
        <f>ГРБС!G334</f>
        <v>300</v>
      </c>
      <c r="G508" s="260">
        <f>ГРБС!H334</f>
        <v>300</v>
      </c>
      <c r="H508" s="236">
        <f>ГРБС!I334</f>
        <v>0</v>
      </c>
      <c r="I508" s="307">
        <f t="shared" si="226"/>
        <v>0</v>
      </c>
    </row>
    <row r="509" spans="1:9" ht="16.5" thickBot="1" x14ac:dyDescent="0.25">
      <c r="A509" s="254" t="e">
        <f t="shared" si="237"/>
        <v>#REF!</v>
      </c>
      <c r="B509" s="255" t="s">
        <v>672</v>
      </c>
      <c r="C509" s="59"/>
      <c r="D509" s="93"/>
      <c r="E509" s="269" t="s">
        <v>149</v>
      </c>
      <c r="F509" s="223">
        <f>F515+F510</f>
        <v>1246.1999999999998</v>
      </c>
      <c r="G509" s="223">
        <f t="shared" ref="G509:H509" si="249">G515+G510</f>
        <v>1246.1999999999998</v>
      </c>
      <c r="H509" s="223">
        <f t="shared" si="249"/>
        <v>0</v>
      </c>
      <c r="I509" s="264">
        <f t="shared" si="226"/>
        <v>0</v>
      </c>
    </row>
    <row r="510" spans="1:9" ht="16.5" thickBot="1" x14ac:dyDescent="0.25">
      <c r="A510" s="254" t="e">
        <f t="shared" si="237"/>
        <v>#REF!</v>
      </c>
      <c r="B510" s="257" t="s">
        <v>673</v>
      </c>
      <c r="C510" s="59"/>
      <c r="D510" s="93"/>
      <c r="E510" s="179" t="s">
        <v>674</v>
      </c>
      <c r="F510" s="224">
        <f>F511</f>
        <v>41.1</v>
      </c>
      <c r="G510" s="224">
        <f t="shared" ref="G510:H513" si="250">G511</f>
        <v>41.1</v>
      </c>
      <c r="H510" s="224">
        <f t="shared" si="250"/>
        <v>0</v>
      </c>
      <c r="I510" s="258">
        <f t="shared" si="226"/>
        <v>0</v>
      </c>
    </row>
    <row r="511" spans="1:9" ht="47.25" x14ac:dyDescent="0.2">
      <c r="A511" s="299" t="e">
        <f t="shared" si="237"/>
        <v>#REF!</v>
      </c>
      <c r="B511" s="302" t="s">
        <v>673</v>
      </c>
      <c r="C511" s="75" t="s">
        <v>391</v>
      </c>
      <c r="D511" s="69"/>
      <c r="E511" s="153" t="s">
        <v>489</v>
      </c>
      <c r="F511" s="225">
        <f>F512</f>
        <v>41.1</v>
      </c>
      <c r="G511" s="225">
        <f t="shared" si="250"/>
        <v>41.1</v>
      </c>
      <c r="H511" s="225">
        <f t="shared" si="250"/>
        <v>0</v>
      </c>
      <c r="I511" s="303">
        <f t="shared" si="226"/>
        <v>0</v>
      </c>
    </row>
    <row r="512" spans="1:9" ht="47.25" x14ac:dyDescent="0.2">
      <c r="A512" s="261" t="e">
        <f t="shared" si="237"/>
        <v>#REF!</v>
      </c>
      <c r="B512" s="304" t="s">
        <v>673</v>
      </c>
      <c r="C512" s="76" t="s">
        <v>453</v>
      </c>
      <c r="D512" s="64"/>
      <c r="E512" s="151" t="s">
        <v>64</v>
      </c>
      <c r="F512" s="226">
        <f>F513</f>
        <v>41.1</v>
      </c>
      <c r="G512" s="226">
        <f t="shared" si="250"/>
        <v>41.1</v>
      </c>
      <c r="H512" s="226">
        <f t="shared" si="250"/>
        <v>0</v>
      </c>
      <c r="I512" s="305">
        <f t="shared" si="226"/>
        <v>0</v>
      </c>
    </row>
    <row r="513" spans="1:10" ht="47.25" x14ac:dyDescent="0.2">
      <c r="A513" s="261" t="e">
        <f t="shared" si="237"/>
        <v>#REF!</v>
      </c>
      <c r="B513" s="304" t="s">
        <v>673</v>
      </c>
      <c r="C513" s="76" t="s">
        <v>676</v>
      </c>
      <c r="D513" s="64"/>
      <c r="E513" s="151" t="s">
        <v>675</v>
      </c>
      <c r="F513" s="226">
        <f>F514</f>
        <v>41.1</v>
      </c>
      <c r="G513" s="226">
        <f t="shared" si="250"/>
        <v>41.1</v>
      </c>
      <c r="H513" s="226">
        <f t="shared" si="250"/>
        <v>0</v>
      </c>
      <c r="I513" s="305">
        <f t="shared" si="226"/>
        <v>0</v>
      </c>
    </row>
    <row r="514" spans="1:10" ht="16.5" thickBot="1" x14ac:dyDescent="0.25">
      <c r="A514" s="296" t="e">
        <f t="shared" si="237"/>
        <v>#REF!</v>
      </c>
      <c r="B514" s="308" t="s">
        <v>673</v>
      </c>
      <c r="C514" s="94" t="s">
        <v>676</v>
      </c>
      <c r="D514" s="65" t="s">
        <v>126</v>
      </c>
      <c r="E514" s="268" t="s">
        <v>130</v>
      </c>
      <c r="F514" s="227">
        <f>ГРБС!G487</f>
        <v>41.1</v>
      </c>
      <c r="G514" s="227">
        <f>ГРБС!H487</f>
        <v>41.1</v>
      </c>
      <c r="H514" s="227">
        <f>ГРБС!I487</f>
        <v>0</v>
      </c>
      <c r="I514" s="307">
        <f t="shared" si="226"/>
        <v>0</v>
      </c>
    </row>
    <row r="515" spans="1:10" ht="32.25" thickBot="1" x14ac:dyDescent="0.25">
      <c r="A515" s="254" t="e">
        <f t="shared" si="237"/>
        <v>#REF!</v>
      </c>
      <c r="B515" s="257" t="s">
        <v>158</v>
      </c>
      <c r="C515" s="62"/>
      <c r="D515" s="62"/>
      <c r="E515" s="149" t="s">
        <v>159</v>
      </c>
      <c r="F515" s="218">
        <f>F516</f>
        <v>1205.0999999999999</v>
      </c>
      <c r="G515" s="218">
        <f t="shared" ref="G515:H518" si="251">G516</f>
        <v>1205.0999999999999</v>
      </c>
      <c r="H515" s="218">
        <f t="shared" si="251"/>
        <v>0</v>
      </c>
      <c r="I515" s="258">
        <f t="shared" si="226"/>
        <v>0</v>
      </c>
    </row>
    <row r="516" spans="1:10" ht="47.25" x14ac:dyDescent="0.2">
      <c r="A516" s="295" t="e">
        <f t="shared" si="237"/>
        <v>#REF!</v>
      </c>
      <c r="B516" s="302" t="s">
        <v>158</v>
      </c>
      <c r="C516" s="75" t="s">
        <v>401</v>
      </c>
      <c r="D516" s="63"/>
      <c r="E516" s="153" t="s">
        <v>60</v>
      </c>
      <c r="F516" s="219">
        <f>F517</f>
        <v>1205.0999999999999</v>
      </c>
      <c r="G516" s="219">
        <f t="shared" si="251"/>
        <v>1205.0999999999999</v>
      </c>
      <c r="H516" s="219">
        <f t="shared" si="251"/>
        <v>0</v>
      </c>
      <c r="I516" s="303">
        <f t="shared" si="226"/>
        <v>0</v>
      </c>
    </row>
    <row r="517" spans="1:10" ht="47.25" x14ac:dyDescent="0.2">
      <c r="A517" s="261" t="e">
        <f t="shared" si="237"/>
        <v>#REF!</v>
      </c>
      <c r="B517" s="304" t="s">
        <v>158</v>
      </c>
      <c r="C517" s="75" t="s">
        <v>716</v>
      </c>
      <c r="D517" s="77"/>
      <c r="E517" s="150" t="s">
        <v>644</v>
      </c>
      <c r="F517" s="220">
        <f>F518</f>
        <v>1205.0999999999999</v>
      </c>
      <c r="G517" s="220">
        <f t="shared" si="251"/>
        <v>1205.0999999999999</v>
      </c>
      <c r="H517" s="220">
        <f t="shared" si="251"/>
        <v>0</v>
      </c>
      <c r="I517" s="305">
        <f t="shared" si="226"/>
        <v>0</v>
      </c>
    </row>
    <row r="518" spans="1:10" ht="31.5" x14ac:dyDescent="0.2">
      <c r="A518" s="261" t="e">
        <f t="shared" si="237"/>
        <v>#REF!</v>
      </c>
      <c r="B518" s="304" t="s">
        <v>158</v>
      </c>
      <c r="C518" s="75" t="s">
        <v>228</v>
      </c>
      <c r="D518" s="77"/>
      <c r="E518" s="150" t="s">
        <v>535</v>
      </c>
      <c r="F518" s="220">
        <f>F519</f>
        <v>1205.0999999999999</v>
      </c>
      <c r="G518" s="220">
        <f t="shared" si="251"/>
        <v>1205.0999999999999</v>
      </c>
      <c r="H518" s="220">
        <f t="shared" si="251"/>
        <v>0</v>
      </c>
      <c r="I518" s="305">
        <f t="shared" si="226"/>
        <v>0</v>
      </c>
    </row>
    <row r="519" spans="1:10" ht="32.25" thickBot="1" x14ac:dyDescent="0.25">
      <c r="A519" s="298" t="e">
        <f t="shared" si="237"/>
        <v>#REF!</v>
      </c>
      <c r="B519" s="306" t="s">
        <v>158</v>
      </c>
      <c r="C519" s="95" t="s">
        <v>228</v>
      </c>
      <c r="D519" s="78" t="s">
        <v>198</v>
      </c>
      <c r="E519" s="152" t="s">
        <v>199</v>
      </c>
      <c r="F519" s="221">
        <f>ГРБС!G340</f>
        <v>1205.0999999999999</v>
      </c>
      <c r="G519" s="221">
        <f>ГРБС!H340</f>
        <v>1205.0999999999999</v>
      </c>
      <c r="H519" s="221">
        <f>ГРБС!I340</f>
        <v>0</v>
      </c>
      <c r="I519" s="307">
        <f t="shared" si="226"/>
        <v>0</v>
      </c>
    </row>
    <row r="520" spans="1:10" ht="16.5" thickBot="1" x14ac:dyDescent="0.25">
      <c r="A520" s="254" t="e">
        <f t="shared" si="237"/>
        <v>#REF!</v>
      </c>
      <c r="B520" s="255" t="s">
        <v>37</v>
      </c>
      <c r="C520" s="61"/>
      <c r="D520" s="61"/>
      <c r="E520" s="269" t="s">
        <v>36</v>
      </c>
      <c r="F520" s="217">
        <f>F521</f>
        <v>535.4</v>
      </c>
      <c r="G520" s="217">
        <f t="shared" ref="G520:H524" si="252">G521</f>
        <v>535.4</v>
      </c>
      <c r="H520" s="217">
        <f t="shared" si="252"/>
        <v>150</v>
      </c>
      <c r="I520" s="256">
        <f t="shared" si="226"/>
        <v>28.016436309301458</v>
      </c>
    </row>
    <row r="521" spans="1:10" ht="16.5" thickBot="1" x14ac:dyDescent="0.25">
      <c r="A521" s="254" t="e">
        <f t="shared" si="237"/>
        <v>#REF!</v>
      </c>
      <c r="B521" s="257" t="s">
        <v>38</v>
      </c>
      <c r="C521" s="62"/>
      <c r="D521" s="62"/>
      <c r="E521" s="149" t="s">
        <v>646</v>
      </c>
      <c r="F521" s="218">
        <f>F522</f>
        <v>535.4</v>
      </c>
      <c r="G521" s="218">
        <f t="shared" si="252"/>
        <v>535.4</v>
      </c>
      <c r="H521" s="218">
        <f t="shared" si="252"/>
        <v>150</v>
      </c>
      <c r="I521" s="258">
        <f t="shared" si="226"/>
        <v>28.016436309301458</v>
      </c>
    </row>
    <row r="522" spans="1:10" ht="47.25" x14ac:dyDescent="0.2">
      <c r="A522" s="295" t="e">
        <f t="shared" si="237"/>
        <v>#REF!</v>
      </c>
      <c r="B522" s="302" t="s">
        <v>38</v>
      </c>
      <c r="C522" s="69" t="s">
        <v>396</v>
      </c>
      <c r="D522" s="69"/>
      <c r="E522" s="153" t="s">
        <v>333</v>
      </c>
      <c r="F522" s="219">
        <f>F523</f>
        <v>535.4</v>
      </c>
      <c r="G522" s="219">
        <f t="shared" si="252"/>
        <v>535.4</v>
      </c>
      <c r="H522" s="219">
        <f t="shared" si="252"/>
        <v>150</v>
      </c>
      <c r="I522" s="303">
        <f t="shared" si="226"/>
        <v>28.016436309301458</v>
      </c>
    </row>
    <row r="523" spans="1:10" ht="47.25" x14ac:dyDescent="0.2">
      <c r="A523" s="261" t="e">
        <f t="shared" si="237"/>
        <v>#REF!</v>
      </c>
      <c r="B523" s="304" t="s">
        <v>38</v>
      </c>
      <c r="C523" s="64" t="s">
        <v>397</v>
      </c>
      <c r="D523" s="64"/>
      <c r="E523" s="151" t="s">
        <v>273</v>
      </c>
      <c r="F523" s="220">
        <f>F524</f>
        <v>535.4</v>
      </c>
      <c r="G523" s="220">
        <f t="shared" si="252"/>
        <v>535.4</v>
      </c>
      <c r="H523" s="220">
        <f t="shared" si="252"/>
        <v>150</v>
      </c>
      <c r="I523" s="305">
        <f t="shared" si="226"/>
        <v>28.016436309301458</v>
      </c>
      <c r="J523" s="1"/>
    </row>
    <row r="524" spans="1:10" ht="31.5" x14ac:dyDescent="0.2">
      <c r="A524" s="261" t="e">
        <f t="shared" si="237"/>
        <v>#REF!</v>
      </c>
      <c r="B524" s="304" t="s">
        <v>38</v>
      </c>
      <c r="C524" s="84" t="s">
        <v>43</v>
      </c>
      <c r="D524" s="64"/>
      <c r="E524" s="150" t="s">
        <v>645</v>
      </c>
      <c r="F524" s="220">
        <f>F525</f>
        <v>535.4</v>
      </c>
      <c r="G524" s="220">
        <f t="shared" si="252"/>
        <v>535.4</v>
      </c>
      <c r="H524" s="220">
        <f t="shared" si="252"/>
        <v>150</v>
      </c>
      <c r="I524" s="305">
        <f t="shared" si="226"/>
        <v>28.016436309301458</v>
      </c>
    </row>
    <row r="525" spans="1:10" ht="16.5" thickBot="1" x14ac:dyDescent="0.25">
      <c r="A525" s="298" t="e">
        <f t="shared" si="237"/>
        <v>#REF!</v>
      </c>
      <c r="B525" s="308" t="s">
        <v>38</v>
      </c>
      <c r="C525" s="74" t="s">
        <v>43</v>
      </c>
      <c r="D525" s="78" t="s">
        <v>126</v>
      </c>
      <c r="E525" s="152" t="s">
        <v>130</v>
      </c>
      <c r="F525" s="221">
        <f>ГРБС!G346</f>
        <v>535.4</v>
      </c>
      <c r="G525" s="221">
        <f>ГРБС!H346</f>
        <v>535.4</v>
      </c>
      <c r="H525" s="221">
        <f>ГРБС!I346</f>
        <v>150</v>
      </c>
      <c r="I525" s="307">
        <f t="shared" si="226"/>
        <v>28.016436309301458</v>
      </c>
    </row>
    <row r="526" spans="1:10" ht="32.25" thickBot="1" x14ac:dyDescent="0.25">
      <c r="A526" s="254" t="e">
        <f t="shared" si="237"/>
        <v>#REF!</v>
      </c>
      <c r="B526" s="255" t="s">
        <v>468</v>
      </c>
      <c r="C526" s="61"/>
      <c r="D526" s="61"/>
      <c r="E526" s="269" t="s">
        <v>467</v>
      </c>
      <c r="F526" s="217">
        <f>F527</f>
        <v>2453.6999999999998</v>
      </c>
      <c r="G526" s="217">
        <f t="shared" ref="G526:H529" si="253">G527</f>
        <v>2453.6999999999998</v>
      </c>
      <c r="H526" s="217">
        <f t="shared" si="253"/>
        <v>752.3</v>
      </c>
      <c r="I526" s="256">
        <f t="shared" si="226"/>
        <v>30.65981986387904</v>
      </c>
    </row>
    <row r="527" spans="1:10" ht="32.25" thickBot="1" x14ac:dyDescent="0.25">
      <c r="A527" s="254" t="e">
        <f t="shared" si="237"/>
        <v>#REF!</v>
      </c>
      <c r="B527" s="257" t="s">
        <v>179</v>
      </c>
      <c r="C527" s="62"/>
      <c r="D527" s="62"/>
      <c r="E527" s="149" t="s">
        <v>470</v>
      </c>
      <c r="F527" s="218">
        <f>F528</f>
        <v>2453.6999999999998</v>
      </c>
      <c r="G527" s="218">
        <f t="shared" si="253"/>
        <v>2453.6999999999998</v>
      </c>
      <c r="H527" s="218">
        <f t="shared" si="253"/>
        <v>752.3</v>
      </c>
      <c r="I527" s="258">
        <f t="shared" si="226"/>
        <v>30.65981986387904</v>
      </c>
    </row>
    <row r="528" spans="1:10" ht="15.75" x14ac:dyDescent="0.2">
      <c r="A528" s="295" t="e">
        <f t="shared" si="237"/>
        <v>#REF!</v>
      </c>
      <c r="B528" s="302" t="s">
        <v>179</v>
      </c>
      <c r="C528" s="75" t="s">
        <v>68</v>
      </c>
      <c r="D528" s="69"/>
      <c r="E528" s="168" t="s">
        <v>194</v>
      </c>
      <c r="F528" s="219">
        <f>F529</f>
        <v>2453.6999999999998</v>
      </c>
      <c r="G528" s="219">
        <f t="shared" si="253"/>
        <v>2453.6999999999998</v>
      </c>
      <c r="H528" s="219">
        <f t="shared" si="253"/>
        <v>752.3</v>
      </c>
      <c r="I528" s="303">
        <f t="shared" si="226"/>
        <v>30.65981986387904</v>
      </c>
    </row>
    <row r="529" spans="1:9" ht="15.75" x14ac:dyDescent="0.2">
      <c r="A529" s="261" t="e">
        <f t="shared" si="237"/>
        <v>#REF!</v>
      </c>
      <c r="B529" s="304" t="s">
        <v>179</v>
      </c>
      <c r="C529" s="76" t="s">
        <v>100</v>
      </c>
      <c r="D529" s="64"/>
      <c r="E529" s="151" t="s">
        <v>180</v>
      </c>
      <c r="F529" s="220">
        <f>F530</f>
        <v>2453.6999999999998</v>
      </c>
      <c r="G529" s="220">
        <f t="shared" si="253"/>
        <v>2453.6999999999998</v>
      </c>
      <c r="H529" s="220">
        <f t="shared" si="253"/>
        <v>752.3</v>
      </c>
      <c r="I529" s="305">
        <f t="shared" ref="I529:I531" si="254">H529/G529*100</f>
        <v>30.65981986387904</v>
      </c>
    </row>
    <row r="530" spans="1:9" ht="16.5" thickBot="1" x14ac:dyDescent="0.25">
      <c r="A530" s="298" t="e">
        <f t="shared" si="237"/>
        <v>#REF!</v>
      </c>
      <c r="B530" s="306" t="s">
        <v>179</v>
      </c>
      <c r="C530" s="95" t="s">
        <v>100</v>
      </c>
      <c r="D530" s="78" t="s">
        <v>469</v>
      </c>
      <c r="E530" s="152" t="s">
        <v>181</v>
      </c>
      <c r="F530" s="221">
        <f>ГРБС!G351</f>
        <v>2453.6999999999998</v>
      </c>
      <c r="G530" s="221">
        <f>ГРБС!H351</f>
        <v>2453.6999999999998</v>
      </c>
      <c r="H530" s="221">
        <f>ГРБС!I351</f>
        <v>752.3</v>
      </c>
      <c r="I530" s="307">
        <f t="shared" si="254"/>
        <v>30.65981986387904</v>
      </c>
    </row>
    <row r="531" spans="1:9" ht="16.5" customHeight="1" thickBot="1" x14ac:dyDescent="0.25">
      <c r="A531" s="254" t="e">
        <f t="shared" si="237"/>
        <v>#REF!</v>
      </c>
      <c r="B531" s="265"/>
      <c r="C531" s="58"/>
      <c r="D531" s="58"/>
      <c r="E531" s="269" t="s">
        <v>318</v>
      </c>
      <c r="F531" s="217">
        <f>F20+F126+F161+F228+F280+F293+F397+F421+F441+F509+F520+F526</f>
        <v>1234146.6000000001</v>
      </c>
      <c r="G531" s="217">
        <f>G20+G126+G161+G228+G280+G293+G397+G421+G441+G509+G520+G526</f>
        <v>1234280.3</v>
      </c>
      <c r="H531" s="217">
        <f>H20+H126+H161+H228+H280+H293+H397+H421+H441+H509+H520+H526</f>
        <v>237493.49999999994</v>
      </c>
      <c r="I531" s="256">
        <f t="shared" si="254"/>
        <v>19.241455931849512</v>
      </c>
    </row>
    <row r="532" spans="1:9" ht="15.75" customHeight="1" x14ac:dyDescent="0.2">
      <c r="A532" s="342" t="s">
        <v>736</v>
      </c>
      <c r="B532" s="343"/>
      <c r="C532" s="343"/>
      <c r="D532" s="343"/>
      <c r="E532" s="343"/>
      <c r="F532" s="343"/>
      <c r="G532" s="343"/>
      <c r="H532" s="331"/>
      <c r="I532" s="331" t="s">
        <v>737</v>
      </c>
    </row>
    <row r="533" spans="1:9" x14ac:dyDescent="0.2">
      <c r="G533" s="2"/>
    </row>
    <row r="534" spans="1:9" x14ac:dyDescent="0.2">
      <c r="C534" s="7"/>
      <c r="G534" s="2"/>
    </row>
    <row r="535" spans="1:9" x14ac:dyDescent="0.2">
      <c r="C535" s="7"/>
      <c r="D535" s="8"/>
      <c r="G535" s="2"/>
    </row>
    <row r="536" spans="1:9" x14ac:dyDescent="0.2">
      <c r="C536" s="7"/>
      <c r="D536" s="8"/>
      <c r="G536" s="2"/>
    </row>
    <row r="537" spans="1:9" x14ac:dyDescent="0.2">
      <c r="G537" s="2"/>
    </row>
    <row r="538" spans="1:9" x14ac:dyDescent="0.2">
      <c r="G538" s="2"/>
    </row>
    <row r="539" spans="1:9" x14ac:dyDescent="0.2">
      <c r="G539" s="2"/>
    </row>
    <row r="540" spans="1:9" ht="15.75" x14ac:dyDescent="0.25">
      <c r="C540" s="138"/>
      <c r="D540" s="6"/>
      <c r="E540" s="141"/>
      <c r="F540" s="81"/>
      <c r="G540" s="2"/>
    </row>
    <row r="541" spans="1:9" ht="15.75" x14ac:dyDescent="0.25">
      <c r="C541" s="138"/>
      <c r="D541" s="6"/>
      <c r="E541" s="129"/>
      <c r="F541" s="81"/>
      <c r="G541" s="2"/>
    </row>
    <row r="542" spans="1:9" ht="15.75" x14ac:dyDescent="0.25">
      <c r="C542" s="138"/>
      <c r="D542" s="6"/>
      <c r="E542" s="129"/>
      <c r="F542" s="81"/>
      <c r="G542" s="2"/>
    </row>
    <row r="543" spans="1:9" ht="15.75" x14ac:dyDescent="0.25">
      <c r="C543" s="138"/>
      <c r="D543" s="6"/>
      <c r="E543" s="141"/>
      <c r="F543" s="81"/>
      <c r="G543" s="2"/>
    </row>
    <row r="544" spans="1:9" ht="15.75" x14ac:dyDescent="0.25">
      <c r="C544" s="7"/>
      <c r="D544" s="5"/>
      <c r="E544" s="129"/>
      <c r="F544" s="81"/>
      <c r="G544" s="2"/>
    </row>
    <row r="545" spans="2:7" ht="15.75" x14ac:dyDescent="0.25">
      <c r="C545" s="7"/>
      <c r="D545" s="5"/>
      <c r="E545" s="129"/>
      <c r="F545" s="81"/>
      <c r="G545" s="2"/>
    </row>
    <row r="546" spans="2:7" ht="15.75" x14ac:dyDescent="0.25">
      <c r="C546" s="7"/>
      <c r="D546" s="5"/>
      <c r="E546" s="129"/>
      <c r="F546" s="81"/>
      <c r="G546" s="2"/>
    </row>
    <row r="547" spans="2:7" ht="15.75" x14ac:dyDescent="0.25">
      <c r="C547" s="7"/>
      <c r="D547" s="5"/>
      <c r="E547" s="129"/>
      <c r="F547" s="81"/>
      <c r="G547" s="2"/>
    </row>
    <row r="548" spans="2:7" ht="15.75" x14ac:dyDescent="0.25">
      <c r="D548" s="5"/>
      <c r="E548" s="129"/>
      <c r="F548" s="81"/>
      <c r="G548" s="2"/>
    </row>
    <row r="549" spans="2:7" ht="15.75" x14ac:dyDescent="0.25">
      <c r="D549" s="5"/>
      <c r="E549" s="129"/>
      <c r="F549" s="81"/>
      <c r="G549" s="2"/>
    </row>
    <row r="550" spans="2:7" ht="15.75" x14ac:dyDescent="0.25">
      <c r="C550" s="7"/>
      <c r="D550" s="5"/>
      <c r="E550" s="129"/>
      <c r="F550" s="81"/>
      <c r="G550" s="2"/>
    </row>
    <row r="551" spans="2:7" ht="15.75" x14ac:dyDescent="0.25">
      <c r="B551" s="334"/>
      <c r="C551" s="334"/>
      <c r="D551" s="334"/>
      <c r="E551" s="334"/>
      <c r="F551" s="334"/>
      <c r="G551" s="2"/>
    </row>
    <row r="552" spans="2:7" ht="15.75" x14ac:dyDescent="0.25">
      <c r="B552" s="15"/>
      <c r="C552" s="15"/>
      <c r="D552" s="15"/>
      <c r="E552" s="142"/>
      <c r="F552" s="136"/>
      <c r="G552" s="2"/>
    </row>
  </sheetData>
  <mergeCells count="22">
    <mergeCell ref="F6:I6"/>
    <mergeCell ref="F7:I7"/>
    <mergeCell ref="F1:I1"/>
    <mergeCell ref="F2:I2"/>
    <mergeCell ref="F3:I3"/>
    <mergeCell ref="F4:I4"/>
    <mergeCell ref="F5:I5"/>
    <mergeCell ref="H17:I18"/>
    <mergeCell ref="A10:I10"/>
    <mergeCell ref="A11:I11"/>
    <mergeCell ref="A12:I12"/>
    <mergeCell ref="A13:I13"/>
    <mergeCell ref="A14:I14"/>
    <mergeCell ref="B551:F551"/>
    <mergeCell ref="B16:F16"/>
    <mergeCell ref="E17:E19"/>
    <mergeCell ref="C17:C19"/>
    <mergeCell ref="D17:D19"/>
    <mergeCell ref="F17:F18"/>
    <mergeCell ref="A532:G532"/>
    <mergeCell ref="A17:A19"/>
    <mergeCell ref="G17:G18"/>
  </mergeCells>
  <phoneticPr fontId="0" type="noConversion"/>
  <pageMargins left="0.98425196850393704" right="0.59055118110236227" top="0.78740157480314965" bottom="0.78740157480314965" header="0.39370078740157483" footer="0.39370078740157483"/>
  <pageSetup paperSize="9" scale="65" firstPageNumber="12" fitToHeight="0" orientation="portrait" useFirstPageNumber="1" r:id="rId1"/>
  <headerFooter alignWithMargins="0">
    <oddHeader>&amp;C&amp;"Times New Roman,обычный"&amp;14&amp;P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8"/>
  <sheetViews>
    <sheetView view="pageBreakPreview" topLeftCell="B18" zoomScaleNormal="75" zoomScaleSheetLayoutView="100" workbookViewId="0">
      <selection activeCell="B12" sqref="B12:G12"/>
    </sheetView>
  </sheetViews>
  <sheetFormatPr defaultRowHeight="12.75" x14ac:dyDescent="0.2"/>
  <cols>
    <col min="1" max="1" width="5.5703125" hidden="1" customWidth="1"/>
    <col min="2" max="2" width="85.7109375" style="18" customWidth="1"/>
    <col min="3" max="3" width="14.5703125" customWidth="1"/>
    <col min="4" max="6" width="13.140625" customWidth="1"/>
    <col min="7" max="7" width="11.5703125" customWidth="1"/>
  </cols>
  <sheetData>
    <row r="1" spans="1:7" ht="15.75" hidden="1" x14ac:dyDescent="0.25">
      <c r="B1" s="353" t="s">
        <v>153</v>
      </c>
      <c r="C1" s="354"/>
      <c r="D1" s="354"/>
    </row>
    <row r="2" spans="1:7" ht="15.75" hidden="1" x14ac:dyDescent="0.25">
      <c r="B2" s="353" t="s">
        <v>154</v>
      </c>
      <c r="C2" s="354"/>
      <c r="D2" s="354"/>
    </row>
    <row r="3" spans="1:7" ht="20.25" x14ac:dyDescent="0.3">
      <c r="B3" s="155"/>
      <c r="C3" s="161"/>
      <c r="D3" s="362" t="s">
        <v>722</v>
      </c>
      <c r="E3" s="362"/>
      <c r="F3" s="362"/>
      <c r="G3" s="333"/>
    </row>
    <row r="4" spans="1:7" ht="20.25" x14ac:dyDescent="0.3">
      <c r="B4" s="155"/>
      <c r="C4" s="161"/>
      <c r="D4" s="363" t="s">
        <v>744</v>
      </c>
      <c r="E4" s="363"/>
      <c r="F4" s="363"/>
      <c r="G4" s="363"/>
    </row>
    <row r="5" spans="1:7" ht="20.25" x14ac:dyDescent="0.3">
      <c r="B5" s="155"/>
      <c r="C5" s="161"/>
      <c r="D5" s="363" t="s">
        <v>745</v>
      </c>
      <c r="E5" s="363"/>
      <c r="F5" s="363"/>
      <c r="G5" s="363"/>
    </row>
    <row r="6" spans="1:7" ht="20.25" x14ac:dyDescent="0.3">
      <c r="B6" s="155"/>
      <c r="C6" s="161"/>
      <c r="D6" s="363" t="s">
        <v>718</v>
      </c>
      <c r="E6" s="363"/>
      <c r="F6" s="363"/>
      <c r="G6" s="363"/>
    </row>
    <row r="7" spans="1:7" ht="15.75" customHeight="1" x14ac:dyDescent="0.3">
      <c r="C7" s="161"/>
      <c r="D7" s="363" t="s">
        <v>734</v>
      </c>
      <c r="E7" s="363"/>
      <c r="F7" s="363"/>
      <c r="G7" s="363"/>
    </row>
    <row r="8" spans="1:7" ht="15.75" customHeight="1" x14ac:dyDescent="0.3">
      <c r="C8" s="161"/>
      <c r="D8" s="363" t="s">
        <v>735</v>
      </c>
      <c r="E8" s="363"/>
      <c r="F8" s="363"/>
      <c r="G8" s="363"/>
    </row>
    <row r="9" spans="1:7" ht="15.75" customHeight="1" x14ac:dyDescent="0.3">
      <c r="C9" s="161"/>
      <c r="D9" s="363" t="s">
        <v>710</v>
      </c>
      <c r="E9" s="363"/>
      <c r="F9" s="363"/>
      <c r="G9" s="363"/>
    </row>
    <row r="10" spans="1:7" ht="15.75" customHeight="1" x14ac:dyDescent="0.25">
      <c r="C10" s="161"/>
      <c r="D10" s="161"/>
      <c r="E10" s="161"/>
      <c r="F10" s="161"/>
    </row>
    <row r="11" spans="1:7" ht="15.75" customHeight="1" x14ac:dyDescent="0.25">
      <c r="C11" s="161"/>
      <c r="D11" s="161"/>
      <c r="E11" s="161"/>
      <c r="F11" s="161"/>
      <c r="G11" s="8"/>
    </row>
    <row r="12" spans="1:7" ht="20.25" customHeight="1" x14ac:dyDescent="0.2">
      <c r="B12" s="361" t="s">
        <v>723</v>
      </c>
      <c r="C12" s="361"/>
      <c r="D12" s="361"/>
      <c r="E12" s="361"/>
      <c r="F12" s="361"/>
      <c r="G12" s="361"/>
    </row>
    <row r="13" spans="1:7" ht="16.5" customHeight="1" x14ac:dyDescent="0.2">
      <c r="B13" s="267"/>
      <c r="C13" s="267"/>
      <c r="D13" s="267"/>
      <c r="E13" s="267"/>
      <c r="F13" s="267"/>
      <c r="G13" s="267"/>
    </row>
    <row r="14" spans="1:7" ht="16.5" customHeight="1" thickBot="1" x14ac:dyDescent="0.25">
      <c r="B14" s="148"/>
      <c r="C14" s="148"/>
      <c r="D14" s="148"/>
    </row>
    <row r="15" spans="1:7" ht="75" customHeight="1" thickBot="1" x14ac:dyDescent="0.25">
      <c r="A15" s="315" t="s">
        <v>150</v>
      </c>
      <c r="B15" s="357" t="s">
        <v>132</v>
      </c>
      <c r="C15" s="359" t="s">
        <v>133</v>
      </c>
      <c r="D15" s="185" t="s">
        <v>696</v>
      </c>
      <c r="E15" s="185" t="s">
        <v>707</v>
      </c>
      <c r="F15" s="355" t="s">
        <v>708</v>
      </c>
      <c r="G15" s="356"/>
    </row>
    <row r="16" spans="1:7" ht="29.25" customHeight="1" thickBot="1" x14ac:dyDescent="0.25">
      <c r="A16" s="316">
        <v>1</v>
      </c>
      <c r="B16" s="358"/>
      <c r="C16" s="360"/>
      <c r="D16" s="186" t="s">
        <v>693</v>
      </c>
      <c r="E16" s="192" t="s">
        <v>693</v>
      </c>
      <c r="F16" s="192" t="s">
        <v>694</v>
      </c>
      <c r="G16" s="192" t="s">
        <v>704</v>
      </c>
    </row>
    <row r="17" spans="1:21" ht="19.5" customHeight="1" thickBot="1" x14ac:dyDescent="0.25">
      <c r="A17" s="317"/>
      <c r="B17" s="321" t="s">
        <v>341</v>
      </c>
      <c r="C17" s="29"/>
      <c r="D17" s="214">
        <f>D18+D19+D20+D21+D22+D23+D24+D25+D26+D27+D28+D29+D30+D31+D32+D33+D34+D35+D36+D37+D38+D39+D40+D41+D43+D42</f>
        <v>1221495.2000000002</v>
      </c>
      <c r="E17" s="214">
        <f t="shared" ref="E17:F17" si="0">E18+E19+E20+E21+E22+E23+E24+E25+E26+E27+E28+E29+E30+E31+E32+E33+E34+E35+E36+E37+E38+E39+E40+E41+E43+E42</f>
        <v>1221628.9000000001</v>
      </c>
      <c r="F17" s="215">
        <f t="shared" si="0"/>
        <v>234488.20000000004</v>
      </c>
      <c r="G17" s="253">
        <f t="shared" ref="G17:G43" si="1">F17/E17*100</f>
        <v>19.194716169533972</v>
      </c>
    </row>
    <row r="18" spans="1:21" ht="32.25" customHeight="1" x14ac:dyDescent="0.2">
      <c r="A18" s="318">
        <f>A17+1</f>
        <v>1</v>
      </c>
      <c r="B18" s="322" t="s">
        <v>347</v>
      </c>
      <c r="C18" s="207" t="s">
        <v>406</v>
      </c>
      <c r="D18" s="208">
        <f>ГРБС!G202+ГРБС!G185+ГРБС!G172</f>
        <v>7102</v>
      </c>
      <c r="E18" s="208">
        <f>ГРБС!H202+ГРБС!H185+ГРБС!H172</f>
        <v>7102</v>
      </c>
      <c r="F18" s="208">
        <f>ГРБС!I202+ГРБС!I185+ГРБС!I172</f>
        <v>1602.9</v>
      </c>
      <c r="G18" s="303">
        <f t="shared" si="1"/>
        <v>22.569698676429176</v>
      </c>
      <c r="U18" s="52" t="s">
        <v>540</v>
      </c>
    </row>
    <row r="19" spans="1:21" ht="33" customHeight="1" x14ac:dyDescent="0.2">
      <c r="A19" s="319">
        <f t="shared" ref="A19:A38" si="2">A18+1</f>
        <v>2</v>
      </c>
      <c r="B19" s="323" t="s">
        <v>448</v>
      </c>
      <c r="C19" s="183" t="s">
        <v>407</v>
      </c>
      <c r="D19" s="209">
        <f>ГРБС!G189</f>
        <v>4881.2</v>
      </c>
      <c r="E19" s="209">
        <f>ГРБС!H189</f>
        <v>4881.2</v>
      </c>
      <c r="F19" s="209">
        <f>ГРБС!I189</f>
        <v>313.39999999999998</v>
      </c>
      <c r="G19" s="303">
        <f t="shared" si="1"/>
        <v>6.4205523231992139</v>
      </c>
    </row>
    <row r="20" spans="1:21" ht="64.5" customHeight="1" x14ac:dyDescent="0.2">
      <c r="A20" s="319">
        <f t="shared" si="2"/>
        <v>3</v>
      </c>
      <c r="B20" s="323" t="s">
        <v>685</v>
      </c>
      <c r="C20" s="184" t="s">
        <v>211</v>
      </c>
      <c r="D20" s="209">
        <f>ГРБС!G292+ГРБС!G194</f>
        <v>20400</v>
      </c>
      <c r="E20" s="209">
        <f>ГРБС!H292+ГРБС!H194</f>
        <v>20533.7</v>
      </c>
      <c r="F20" s="209">
        <f>ГРБС!I292+ГРБС!I194</f>
        <v>448.7</v>
      </c>
      <c r="G20" s="303">
        <f t="shared" si="1"/>
        <v>2.1851882515084955</v>
      </c>
    </row>
    <row r="21" spans="1:21" ht="31.5" customHeight="1" x14ac:dyDescent="0.2">
      <c r="A21" s="319">
        <f t="shared" si="2"/>
        <v>4</v>
      </c>
      <c r="B21" s="324" t="s">
        <v>348</v>
      </c>
      <c r="C21" s="184" t="s">
        <v>396</v>
      </c>
      <c r="D21" s="209">
        <f>ГРБС!G47+ГРБС!G207+ГРБС!G118+ГРБС!G343+ГРБС!G131</f>
        <v>45855.8</v>
      </c>
      <c r="E21" s="209">
        <f>ГРБС!H47+ГРБС!H207+ГРБС!H118+ГРБС!H343+ГРБС!H131</f>
        <v>45855.8</v>
      </c>
      <c r="F21" s="209">
        <f>ГРБС!I47+ГРБС!I207+ГРБС!I118+ГРБС!I343+ГРБС!I131</f>
        <v>8496.2999999999993</v>
      </c>
      <c r="G21" s="303">
        <f t="shared" si="1"/>
        <v>18.528299582604596</v>
      </c>
    </row>
    <row r="22" spans="1:21" ht="34.5" customHeight="1" x14ac:dyDescent="0.2">
      <c r="A22" s="319">
        <f t="shared" si="2"/>
        <v>5</v>
      </c>
      <c r="B22" s="325" t="s">
        <v>647</v>
      </c>
      <c r="C22" s="182" t="s">
        <v>405</v>
      </c>
      <c r="D22" s="209">
        <f>ГРБС!G140</f>
        <v>64279.400000000009</v>
      </c>
      <c r="E22" s="209">
        <f>ГРБС!H140</f>
        <v>64279.400000000009</v>
      </c>
      <c r="F22" s="209">
        <f>ГРБС!I140</f>
        <v>4777.7</v>
      </c>
      <c r="G22" s="303">
        <f t="shared" si="1"/>
        <v>7.4327078348584443</v>
      </c>
    </row>
    <row r="23" spans="1:21" ht="36.75" customHeight="1" x14ac:dyDescent="0.2">
      <c r="A23" s="319">
        <f t="shared" si="2"/>
        <v>6</v>
      </c>
      <c r="B23" s="323" t="s">
        <v>334</v>
      </c>
      <c r="C23" s="184" t="s">
        <v>404</v>
      </c>
      <c r="D23" s="209">
        <f>ГРБС!G123+ГРБС!G136+ГРБС!G215+ГРБС!G235</f>
        <v>5045.1000000000004</v>
      </c>
      <c r="E23" s="209">
        <f>ГРБС!H123+ГРБС!H136+ГРБС!H215+ГРБС!H235</f>
        <v>5045.1000000000004</v>
      </c>
      <c r="F23" s="209">
        <f>ГРБС!I123+ГРБС!I136+ГРБС!I215+ГРБС!I235</f>
        <v>23.2</v>
      </c>
      <c r="G23" s="303">
        <f t="shared" si="1"/>
        <v>0.45985213375354295</v>
      </c>
    </row>
    <row r="24" spans="1:21" ht="36" customHeight="1" x14ac:dyDescent="0.2">
      <c r="A24" s="319">
        <v>7</v>
      </c>
      <c r="B24" s="326" t="s">
        <v>611</v>
      </c>
      <c r="C24" s="184" t="s">
        <v>403</v>
      </c>
      <c r="D24" s="209">
        <f>ГРБС!G83+ГРБС!G96</f>
        <v>11971.599999999999</v>
      </c>
      <c r="E24" s="209">
        <f>ГРБС!H83+ГРБС!H96</f>
        <v>11971.599999999999</v>
      </c>
      <c r="F24" s="209">
        <f>ГРБС!I83+ГРБС!I96</f>
        <v>1781.1</v>
      </c>
      <c r="G24" s="303">
        <f t="shared" si="1"/>
        <v>14.877710581710049</v>
      </c>
    </row>
    <row r="25" spans="1:21" ht="48.75" customHeight="1" x14ac:dyDescent="0.2">
      <c r="A25" s="319">
        <v>8</v>
      </c>
      <c r="B25" s="288" t="s">
        <v>619</v>
      </c>
      <c r="C25" s="184" t="s">
        <v>402</v>
      </c>
      <c r="D25" s="209">
        <f>ГРБС!G176</f>
        <v>498</v>
      </c>
      <c r="E25" s="209">
        <f>ГРБС!H176</f>
        <v>498</v>
      </c>
      <c r="F25" s="209">
        <f>ГРБС!I176</f>
        <v>0</v>
      </c>
      <c r="G25" s="303">
        <f t="shared" si="1"/>
        <v>0</v>
      </c>
    </row>
    <row r="26" spans="1:21" ht="32.25" customHeight="1" x14ac:dyDescent="0.2">
      <c r="A26" s="319">
        <f t="shared" si="2"/>
        <v>9</v>
      </c>
      <c r="B26" s="324" t="s">
        <v>60</v>
      </c>
      <c r="C26" s="184" t="s">
        <v>401</v>
      </c>
      <c r="D26" s="209">
        <f>ГРБС!G250+ГРБС!G336</f>
        <v>1597.5</v>
      </c>
      <c r="E26" s="209">
        <f>ГРБС!H250+ГРБС!H336</f>
        <v>1597.5</v>
      </c>
      <c r="F26" s="209">
        <f>ГРБС!I250+ГРБС!I336</f>
        <v>0</v>
      </c>
      <c r="G26" s="303">
        <f t="shared" si="1"/>
        <v>0</v>
      </c>
    </row>
    <row r="27" spans="1:21" ht="31.5" customHeight="1" x14ac:dyDescent="0.2">
      <c r="A27" s="319">
        <f t="shared" si="2"/>
        <v>10</v>
      </c>
      <c r="B27" s="324" t="s">
        <v>489</v>
      </c>
      <c r="C27" s="184" t="s">
        <v>391</v>
      </c>
      <c r="D27" s="209">
        <f>ГРБС!G387</f>
        <v>709225.70000000007</v>
      </c>
      <c r="E27" s="209">
        <f>ГРБС!H387</f>
        <v>709225.70000000007</v>
      </c>
      <c r="F27" s="209">
        <f>ГРБС!I387</f>
        <v>136642.70000000001</v>
      </c>
      <c r="G27" s="303">
        <f t="shared" si="1"/>
        <v>19.266462002152487</v>
      </c>
    </row>
    <row r="28" spans="1:21" ht="32.25" customHeight="1" x14ac:dyDescent="0.2">
      <c r="A28" s="319">
        <f t="shared" si="2"/>
        <v>11</v>
      </c>
      <c r="B28" s="323" t="s">
        <v>631</v>
      </c>
      <c r="C28" s="184" t="s">
        <v>69</v>
      </c>
      <c r="D28" s="209">
        <f>ГРБС!G488</f>
        <v>130617.5</v>
      </c>
      <c r="E28" s="209">
        <f>ГРБС!H488</f>
        <v>130617.5</v>
      </c>
      <c r="F28" s="209">
        <f>ГРБС!I488</f>
        <v>29329.100000000002</v>
      </c>
      <c r="G28" s="303">
        <f t="shared" si="1"/>
        <v>22.45418875724922</v>
      </c>
    </row>
    <row r="29" spans="1:21" ht="32.25" customHeight="1" x14ac:dyDescent="0.2">
      <c r="A29" s="319">
        <f t="shared" si="2"/>
        <v>12</v>
      </c>
      <c r="B29" s="327" t="s">
        <v>380</v>
      </c>
      <c r="C29" s="183" t="s">
        <v>381</v>
      </c>
      <c r="D29" s="209">
        <v>0</v>
      </c>
      <c r="E29" s="209">
        <v>0</v>
      </c>
      <c r="F29" s="209">
        <v>0</v>
      </c>
      <c r="G29" s="303">
        <v>0</v>
      </c>
    </row>
    <row r="30" spans="1:21" ht="34.5" customHeight="1" x14ac:dyDescent="0.2">
      <c r="A30" s="319">
        <f t="shared" si="2"/>
        <v>13</v>
      </c>
      <c r="B30" s="323" t="s">
        <v>605</v>
      </c>
      <c r="C30" s="184" t="s">
        <v>371</v>
      </c>
      <c r="D30" s="209">
        <f>ГРБС!G373+ГРБС!G353+ГРБС!G381</f>
        <v>8164.6999999999989</v>
      </c>
      <c r="E30" s="209">
        <f>ГРБС!H373+ГРБС!H353+ГРБС!H381</f>
        <v>8164.6999999999989</v>
      </c>
      <c r="F30" s="209">
        <f>ГРБС!I373+ГРБС!I353+ГРБС!I381</f>
        <v>1610.6999999999998</v>
      </c>
      <c r="G30" s="303">
        <f t="shared" si="1"/>
        <v>19.727607872916337</v>
      </c>
    </row>
    <row r="31" spans="1:21" ht="33.75" customHeight="1" x14ac:dyDescent="0.2">
      <c r="A31" s="319">
        <f t="shared" si="2"/>
        <v>14</v>
      </c>
      <c r="B31" s="324" t="s">
        <v>596</v>
      </c>
      <c r="C31" s="184" t="s">
        <v>378</v>
      </c>
      <c r="D31" s="209">
        <f>ГРБС!G30+ГРБС!G51+ГРБС!G38+ГРБС!G25</f>
        <v>38812.800000000003</v>
      </c>
      <c r="E31" s="209">
        <f>ГРБС!H30+ГРБС!H51+ГРБС!H38+ГРБС!H25</f>
        <v>38812.800000000003</v>
      </c>
      <c r="F31" s="209">
        <f>ГРБС!I30+ГРБС!I51+ГРБС!I38+ГРБС!I25</f>
        <v>9029.1</v>
      </c>
      <c r="G31" s="303">
        <f t="shared" si="1"/>
        <v>23.263201830324014</v>
      </c>
    </row>
    <row r="32" spans="1:21" ht="30" customHeight="1" x14ac:dyDescent="0.2">
      <c r="A32" s="319">
        <f t="shared" si="2"/>
        <v>15</v>
      </c>
      <c r="B32" s="323" t="s">
        <v>639</v>
      </c>
      <c r="C32" s="182" t="s">
        <v>390</v>
      </c>
      <c r="D32" s="211">
        <f>ГРБС!G301+ГРБС!G321</f>
        <v>123466.3</v>
      </c>
      <c r="E32" s="211">
        <f>ГРБС!H301+ГРБС!H321</f>
        <v>123466.3</v>
      </c>
      <c r="F32" s="211">
        <f>ГРБС!I301+ГРБС!I321</f>
        <v>33692.600000000006</v>
      </c>
      <c r="G32" s="303">
        <f t="shared" si="1"/>
        <v>27.288903935729834</v>
      </c>
    </row>
    <row r="33" spans="1:9" ht="30.75" customHeight="1" x14ac:dyDescent="0.2">
      <c r="A33" s="319">
        <f t="shared" si="2"/>
        <v>16</v>
      </c>
      <c r="B33" s="328" t="s">
        <v>603</v>
      </c>
      <c r="C33" s="184" t="s">
        <v>366</v>
      </c>
      <c r="D33" s="209">
        <f>ГРБС!G556</f>
        <v>13377.599999999999</v>
      </c>
      <c r="E33" s="209">
        <f>ГРБС!H556</f>
        <v>13377.599999999999</v>
      </c>
      <c r="F33" s="209">
        <f>ГРБС!I556</f>
        <v>3348.3</v>
      </c>
      <c r="G33" s="303">
        <f t="shared" si="1"/>
        <v>25.029153211338361</v>
      </c>
    </row>
    <row r="34" spans="1:9" ht="47.25" customHeight="1" x14ac:dyDescent="0.2">
      <c r="A34" s="319">
        <f t="shared" si="2"/>
        <v>17</v>
      </c>
      <c r="B34" s="288" t="s">
        <v>28</v>
      </c>
      <c r="C34" s="184" t="s">
        <v>382</v>
      </c>
      <c r="D34" s="211">
        <f>ГРБС!G58</f>
        <v>5562.3</v>
      </c>
      <c r="E34" s="211">
        <f>ГРБС!H58</f>
        <v>5562.3</v>
      </c>
      <c r="F34" s="211">
        <f>ГРБС!I58</f>
        <v>1497.1</v>
      </c>
      <c r="G34" s="303">
        <f t="shared" si="1"/>
        <v>26.91512503820362</v>
      </c>
    </row>
    <row r="35" spans="1:9" ht="30.75" customHeight="1" x14ac:dyDescent="0.2">
      <c r="A35" s="319">
        <f t="shared" si="2"/>
        <v>18</v>
      </c>
      <c r="B35" s="327" t="s">
        <v>245</v>
      </c>
      <c r="C35" s="184" t="s">
        <v>383</v>
      </c>
      <c r="D35" s="211">
        <f>ГРБС!G180</f>
        <v>3354.6</v>
      </c>
      <c r="E35" s="211">
        <f>ГРБС!H180</f>
        <v>3354.6</v>
      </c>
      <c r="F35" s="211">
        <f>ГРБС!I180</f>
        <v>0</v>
      </c>
      <c r="G35" s="303">
        <f t="shared" si="1"/>
        <v>0</v>
      </c>
    </row>
    <row r="36" spans="1:9" ht="48.75" customHeight="1" x14ac:dyDescent="0.2">
      <c r="A36" s="319">
        <f t="shared" si="2"/>
        <v>19</v>
      </c>
      <c r="B36" s="288" t="s">
        <v>262</v>
      </c>
      <c r="C36" s="184" t="s">
        <v>384</v>
      </c>
      <c r="D36" s="211">
        <f>ГРБС!G62+ГРБС!G288</f>
        <v>6721.4</v>
      </c>
      <c r="E36" s="211">
        <f>ГРБС!H62+ГРБС!H288</f>
        <v>6721.4</v>
      </c>
      <c r="F36" s="211">
        <f>ГРБС!I62+ГРБС!I288</f>
        <v>1530.5</v>
      </c>
      <c r="G36" s="303">
        <f t="shared" si="1"/>
        <v>22.770553753682272</v>
      </c>
    </row>
    <row r="37" spans="1:9" ht="44.25" customHeight="1" x14ac:dyDescent="0.2">
      <c r="A37" s="319">
        <f t="shared" si="2"/>
        <v>20</v>
      </c>
      <c r="B37" s="327" t="s">
        <v>389</v>
      </c>
      <c r="C37" s="184" t="s">
        <v>385</v>
      </c>
      <c r="D37" s="211">
        <f>ГРБС!G164+ГРБС!G70</f>
        <v>4033</v>
      </c>
      <c r="E37" s="211">
        <f>ГРБС!H164+ГРБС!H70</f>
        <v>4033</v>
      </c>
      <c r="F37" s="211">
        <f>ГРБС!I164+ГРБС!I70</f>
        <v>326.09999999999997</v>
      </c>
      <c r="G37" s="303">
        <f t="shared" si="1"/>
        <v>8.0857922142325798</v>
      </c>
    </row>
    <row r="38" spans="1:9" ht="48.75" customHeight="1" x14ac:dyDescent="0.2">
      <c r="A38" s="319">
        <f t="shared" si="2"/>
        <v>21</v>
      </c>
      <c r="B38" s="327" t="s">
        <v>246</v>
      </c>
      <c r="C38" s="184" t="s">
        <v>386</v>
      </c>
      <c r="D38" s="211">
        <f>ГРБС!G73</f>
        <v>394.4</v>
      </c>
      <c r="E38" s="211">
        <f>ГРБС!H73</f>
        <v>394.4</v>
      </c>
      <c r="F38" s="211">
        <f>ГРБС!I73</f>
        <v>4.5</v>
      </c>
      <c r="G38" s="303">
        <f t="shared" si="1"/>
        <v>1.1409736308316429</v>
      </c>
    </row>
    <row r="39" spans="1:9" ht="33" customHeight="1" x14ac:dyDescent="0.2">
      <c r="A39" s="319">
        <v>22</v>
      </c>
      <c r="B39" s="327" t="s">
        <v>550</v>
      </c>
      <c r="C39" s="184" t="s">
        <v>387</v>
      </c>
      <c r="D39" s="211">
        <f>ГРБС!G332</f>
        <v>300</v>
      </c>
      <c r="E39" s="211">
        <f>ГРБС!H332</f>
        <v>300</v>
      </c>
      <c r="F39" s="211">
        <f>ГРБС!I332</f>
        <v>0</v>
      </c>
      <c r="G39" s="303">
        <f t="shared" si="1"/>
        <v>0</v>
      </c>
    </row>
    <row r="40" spans="1:9" ht="33" customHeight="1" x14ac:dyDescent="0.2">
      <c r="A40" s="319">
        <v>23</v>
      </c>
      <c r="B40" s="327" t="s">
        <v>4</v>
      </c>
      <c r="C40" s="184" t="s">
        <v>5</v>
      </c>
      <c r="D40" s="211">
        <f>ГРБС!G268</f>
        <v>20.8</v>
      </c>
      <c r="E40" s="211">
        <f>ГРБС!H268</f>
        <v>20.8</v>
      </c>
      <c r="F40" s="211">
        <f>ГРБС!I268</f>
        <v>0</v>
      </c>
      <c r="G40" s="303">
        <f t="shared" si="1"/>
        <v>0</v>
      </c>
    </row>
    <row r="41" spans="1:9" ht="33.75" customHeight="1" x14ac:dyDescent="0.2">
      <c r="A41" s="319">
        <v>24</v>
      </c>
      <c r="B41" s="327" t="s">
        <v>34</v>
      </c>
      <c r="C41" s="184" t="s">
        <v>15</v>
      </c>
      <c r="D41" s="211">
        <f>ГРБС!G273</f>
        <v>260</v>
      </c>
      <c r="E41" s="211">
        <f>ГРБС!H273</f>
        <v>260</v>
      </c>
      <c r="F41" s="211">
        <f>ГРБС!I273</f>
        <v>0</v>
      </c>
      <c r="G41" s="303">
        <f t="shared" si="1"/>
        <v>0</v>
      </c>
    </row>
    <row r="42" spans="1:9" ht="33" customHeight="1" x14ac:dyDescent="0.2">
      <c r="A42" s="319">
        <v>25</v>
      </c>
      <c r="B42" s="327" t="s">
        <v>87</v>
      </c>
      <c r="C42" s="184" t="s">
        <v>88</v>
      </c>
      <c r="D42" s="211">
        <f>ГРБС!G105</f>
        <v>2660.7999999999997</v>
      </c>
      <c r="E42" s="211">
        <f>ГРБС!H105</f>
        <v>2660.7999999999997</v>
      </c>
      <c r="F42" s="211">
        <f>ГРБС!I105</f>
        <v>34.200000000000003</v>
      </c>
      <c r="G42" s="303">
        <f t="shared" si="1"/>
        <v>1.28532772098617</v>
      </c>
    </row>
    <row r="43" spans="1:9" ht="37.5" customHeight="1" thickBot="1" x14ac:dyDescent="0.25">
      <c r="A43" s="320">
        <v>26</v>
      </c>
      <c r="B43" s="329" t="s">
        <v>626</v>
      </c>
      <c r="C43" s="212" t="s">
        <v>666</v>
      </c>
      <c r="D43" s="213">
        <f>ГРБС!G219</f>
        <v>12892.699999999999</v>
      </c>
      <c r="E43" s="213">
        <f>ГРБС!H219</f>
        <v>12892.699999999999</v>
      </c>
      <c r="F43" s="213">
        <f>ГРБС!I219</f>
        <v>0</v>
      </c>
      <c r="G43" s="330">
        <f t="shared" si="1"/>
        <v>0</v>
      </c>
      <c r="I43" s="1"/>
    </row>
    <row r="44" spans="1:9" ht="93.75" customHeight="1" x14ac:dyDescent="0.2">
      <c r="F44" s="1"/>
    </row>
    <row r="45" spans="1:9" ht="18.75" customHeight="1" x14ac:dyDescent="0.3">
      <c r="A45" s="42"/>
      <c r="B45" s="53"/>
      <c r="C45" s="53"/>
      <c r="D45" s="53"/>
    </row>
    <row r="46" spans="1:9" ht="12.75" customHeight="1" x14ac:dyDescent="0.3">
      <c r="A46" s="42"/>
      <c r="B46" s="53"/>
      <c r="C46" s="53"/>
      <c r="D46" s="53"/>
    </row>
    <row r="47" spans="1:9" ht="12.75" customHeight="1" x14ac:dyDescent="0.3">
      <c r="B47" s="53"/>
      <c r="C47" s="53"/>
      <c r="D47" s="53"/>
    </row>
    <row r="48" spans="1:9" ht="18.75" x14ac:dyDescent="0.3">
      <c r="B48" s="53"/>
      <c r="C48" s="53"/>
      <c r="D48" s="53"/>
    </row>
  </sheetData>
  <mergeCells count="13">
    <mergeCell ref="B1:D1"/>
    <mergeCell ref="B2:D2"/>
    <mergeCell ref="F15:G15"/>
    <mergeCell ref="B15:B16"/>
    <mergeCell ref="C15:C16"/>
    <mergeCell ref="B12:G12"/>
    <mergeCell ref="D3:F3"/>
    <mergeCell ref="D4:G4"/>
    <mergeCell ref="D5:G5"/>
    <mergeCell ref="D6:G6"/>
    <mergeCell ref="D7:G7"/>
    <mergeCell ref="D8:G8"/>
    <mergeCell ref="D9:G9"/>
  </mergeCells>
  <phoneticPr fontId="12" type="noConversion"/>
  <pageMargins left="0.98425196850393704" right="0.59055118110236227" top="0.78740157480314965" bottom="0.78740157480314965" header="0.39370078740157483" footer="0.39370078740157483"/>
  <pageSetup paperSize="9" scale="57" firstPageNumber="104" fitToHeight="2" orientation="portrait" useFirstPageNumber="1" r:id="rId1"/>
  <headerFooter alignWithMargins="0">
    <oddHeader>&amp;C&amp;"Times New Roman,обычный"&amp;14&amp;P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P26"/>
  <sheetViews>
    <sheetView view="pageBreakPreview" topLeftCell="A16" zoomScale="75" zoomScaleNormal="100" zoomScaleSheetLayoutView="75" workbookViewId="0">
      <selection activeCell="O21" sqref="O21"/>
    </sheetView>
  </sheetViews>
  <sheetFormatPr defaultRowHeight="12.75" x14ac:dyDescent="0.2"/>
  <cols>
    <col min="1" max="1" width="5.28515625" customWidth="1"/>
    <col min="2" max="2" width="29" customWidth="1"/>
    <col min="6" max="6" width="8.5703125" customWidth="1"/>
    <col min="7" max="7" width="2.28515625" hidden="1" customWidth="1"/>
    <col min="8" max="8" width="2" hidden="1" customWidth="1"/>
    <col min="9" max="9" width="16" customWidth="1"/>
    <col min="10" max="10" width="16.140625" customWidth="1"/>
    <col min="11" max="11" width="8.42578125" customWidth="1"/>
    <col min="12" max="12" width="10.7109375" customWidth="1"/>
    <col min="13" max="13" width="7.85546875" customWidth="1"/>
    <col min="14" max="14" width="11.7109375" customWidth="1"/>
  </cols>
  <sheetData>
    <row r="4" spans="1:9" ht="10.5" customHeight="1" x14ac:dyDescent="0.25">
      <c r="B4" s="13"/>
      <c r="C4" s="13"/>
      <c r="D4" s="13"/>
      <c r="E4" s="13"/>
      <c r="F4" s="26"/>
      <c r="G4" s="26"/>
      <c r="H4" s="26"/>
      <c r="I4" s="26"/>
    </row>
    <row r="5" spans="1:9" ht="15.75" x14ac:dyDescent="0.25">
      <c r="B5" s="9"/>
      <c r="C5" s="9"/>
      <c r="D5" s="388" t="s">
        <v>23</v>
      </c>
      <c r="E5" s="388"/>
      <c r="F5" s="388"/>
      <c r="G5" s="388"/>
      <c r="H5" s="388"/>
      <c r="I5" s="388"/>
    </row>
    <row r="6" spans="1:9" ht="15.75" x14ac:dyDescent="0.25">
      <c r="B6" s="10"/>
      <c r="C6" s="10"/>
      <c r="D6" s="389" t="s">
        <v>212</v>
      </c>
      <c r="E6" s="389"/>
      <c r="F6" s="389"/>
      <c r="G6" s="389"/>
      <c r="H6" s="389"/>
      <c r="I6" s="389"/>
    </row>
    <row r="7" spans="1:9" ht="15.75" x14ac:dyDescent="0.25">
      <c r="B7" s="10"/>
      <c r="C7" s="10"/>
      <c r="D7" s="389" t="s">
        <v>24</v>
      </c>
      <c r="E7" s="389"/>
      <c r="F7" s="389"/>
      <c r="G7" s="389"/>
      <c r="H7" s="389"/>
      <c r="I7" s="389"/>
    </row>
    <row r="8" spans="1:9" ht="15.75" x14ac:dyDescent="0.25">
      <c r="B8" s="10"/>
      <c r="C8" s="10"/>
      <c r="D8" s="389" t="s">
        <v>106</v>
      </c>
      <c r="E8" s="389"/>
      <c r="F8" s="389"/>
      <c r="G8" s="389"/>
      <c r="H8" s="389"/>
      <c r="I8" s="389"/>
    </row>
    <row r="9" spans="1:9" ht="15.75" x14ac:dyDescent="0.25">
      <c r="B9" s="11"/>
      <c r="C9" s="11"/>
      <c r="D9" s="389" t="s">
        <v>213</v>
      </c>
      <c r="E9" s="389"/>
      <c r="F9" s="389"/>
      <c r="G9" s="389"/>
      <c r="H9" s="389"/>
      <c r="I9" s="389"/>
    </row>
    <row r="10" spans="1:9" ht="15.75" x14ac:dyDescent="0.25">
      <c r="B10" s="10"/>
      <c r="C10" s="12"/>
      <c r="D10" s="384" t="s">
        <v>26</v>
      </c>
      <c r="E10" s="384"/>
      <c r="F10" s="384"/>
      <c r="G10" s="384"/>
      <c r="H10" s="384"/>
      <c r="I10" s="384"/>
    </row>
    <row r="11" spans="1:9" ht="15.75" x14ac:dyDescent="0.25">
      <c r="B11" s="10"/>
      <c r="C11" s="12"/>
      <c r="D11" s="55" t="s">
        <v>25</v>
      </c>
      <c r="E11" s="55"/>
      <c r="F11" s="55"/>
      <c r="G11" s="55"/>
      <c r="H11" s="55"/>
      <c r="I11" s="55"/>
    </row>
    <row r="12" spans="1:9" ht="15.75" x14ac:dyDescent="0.25">
      <c r="B12" s="10"/>
      <c r="C12" s="10"/>
      <c r="D12" s="10"/>
      <c r="E12" s="383"/>
      <c r="F12" s="383"/>
      <c r="G12" s="383"/>
      <c r="H12" s="383"/>
      <c r="I12" s="383"/>
    </row>
    <row r="13" spans="1:9" ht="15.75" x14ac:dyDescent="0.25">
      <c r="B13" s="381" t="s">
        <v>367</v>
      </c>
      <c r="C13" s="381"/>
      <c r="D13" s="381"/>
      <c r="E13" s="381"/>
      <c r="F13" s="381"/>
      <c r="G13" s="381"/>
      <c r="H13" s="381"/>
      <c r="I13" s="381"/>
    </row>
    <row r="14" spans="1:9" ht="15.75" x14ac:dyDescent="0.25">
      <c r="B14" s="381" t="s">
        <v>22</v>
      </c>
      <c r="C14" s="381"/>
      <c r="D14" s="381"/>
      <c r="E14" s="381"/>
      <c r="F14" s="381"/>
      <c r="G14" s="381"/>
      <c r="H14" s="381"/>
      <c r="I14" s="381"/>
    </row>
    <row r="15" spans="1:9" ht="16.5" thickBot="1" x14ac:dyDescent="0.3">
      <c r="B15" s="382"/>
      <c r="C15" s="382"/>
      <c r="D15" s="382"/>
      <c r="E15" s="382"/>
      <c r="F15" s="382"/>
      <c r="G15" s="382"/>
      <c r="H15" s="382"/>
      <c r="I15" s="382"/>
    </row>
    <row r="16" spans="1:9" ht="15" customHeight="1" x14ac:dyDescent="0.2">
      <c r="A16" s="375" t="s">
        <v>150</v>
      </c>
      <c r="B16" s="377" t="s">
        <v>342</v>
      </c>
      <c r="C16" s="377" t="s">
        <v>343</v>
      </c>
      <c r="D16" s="377"/>
      <c r="E16" s="377"/>
      <c r="F16" s="377"/>
      <c r="G16" s="377"/>
      <c r="H16" s="377"/>
      <c r="I16" s="379" t="s">
        <v>515</v>
      </c>
    </row>
    <row r="17" spans="1:16" ht="33.75" customHeight="1" thickBot="1" x14ac:dyDescent="0.25">
      <c r="A17" s="376"/>
      <c r="B17" s="378"/>
      <c r="C17" s="378"/>
      <c r="D17" s="378"/>
      <c r="E17" s="378"/>
      <c r="F17" s="378"/>
      <c r="G17" s="378"/>
      <c r="H17" s="378"/>
      <c r="I17" s="380"/>
    </row>
    <row r="18" spans="1:16" ht="48" customHeight="1" thickBot="1" x14ac:dyDescent="0.25">
      <c r="A18" s="33">
        <v>1</v>
      </c>
      <c r="B18" s="49" t="s">
        <v>344</v>
      </c>
      <c r="C18" s="385" t="s">
        <v>345</v>
      </c>
      <c r="D18" s="385"/>
      <c r="E18" s="385"/>
      <c r="F18" s="385"/>
      <c r="G18" s="385"/>
      <c r="H18" s="385"/>
      <c r="I18" s="46">
        <f>I19+I25</f>
        <v>-13957.2</v>
      </c>
      <c r="J18" s="24"/>
      <c r="K18" s="23"/>
      <c r="L18" s="14"/>
    </row>
    <row r="19" spans="1:16" ht="47.25" customHeight="1" thickBot="1" x14ac:dyDescent="0.25">
      <c r="A19" s="33">
        <f>A18+1</f>
        <v>2</v>
      </c>
      <c r="B19" s="35" t="s">
        <v>360</v>
      </c>
      <c r="C19" s="368" t="s">
        <v>361</v>
      </c>
      <c r="D19" s="368"/>
      <c r="E19" s="368"/>
      <c r="F19" s="368"/>
      <c r="G19" s="368"/>
      <c r="H19" s="368"/>
      <c r="I19" s="34">
        <f>I20+I21</f>
        <v>-13957.2</v>
      </c>
    </row>
    <row r="20" spans="1:16" ht="62.25" customHeight="1" x14ac:dyDescent="0.2">
      <c r="A20" s="36">
        <v>3</v>
      </c>
      <c r="B20" s="37" t="s">
        <v>362</v>
      </c>
      <c r="C20" s="369" t="s">
        <v>363</v>
      </c>
      <c r="D20" s="369"/>
      <c r="E20" s="369"/>
      <c r="F20" s="369"/>
      <c r="G20" s="369"/>
      <c r="H20" s="369"/>
      <c r="I20" s="38">
        <v>0</v>
      </c>
    </row>
    <row r="21" spans="1:16" ht="63" customHeight="1" thickBot="1" x14ac:dyDescent="0.25">
      <c r="A21" s="36">
        <v>4</v>
      </c>
      <c r="B21" s="50" t="s">
        <v>465</v>
      </c>
      <c r="C21" s="386" t="s">
        <v>466</v>
      </c>
      <c r="D21" s="386"/>
      <c r="E21" s="386"/>
      <c r="F21" s="387"/>
      <c r="G21" s="48"/>
      <c r="H21" s="44"/>
      <c r="I21" s="38">
        <v>-13957.2</v>
      </c>
    </row>
    <row r="22" spans="1:16" ht="53.25" customHeight="1" thickBot="1" x14ac:dyDescent="0.25">
      <c r="A22" s="33">
        <v>5</v>
      </c>
      <c r="B22" s="35" t="s">
        <v>459</v>
      </c>
      <c r="C22" s="370" t="s">
        <v>460</v>
      </c>
      <c r="D22" s="370"/>
      <c r="E22" s="370"/>
      <c r="F22" s="370"/>
      <c r="G22" s="370"/>
      <c r="H22" s="371"/>
      <c r="I22" s="51">
        <f>I23+I24</f>
        <v>0</v>
      </c>
    </row>
    <row r="23" spans="1:16" ht="78" customHeight="1" x14ac:dyDescent="0.2">
      <c r="A23" s="36">
        <v>6</v>
      </c>
      <c r="B23" s="47" t="s">
        <v>461</v>
      </c>
      <c r="C23" s="372" t="s">
        <v>462</v>
      </c>
      <c r="D23" s="373"/>
      <c r="E23" s="373"/>
      <c r="F23" s="373"/>
      <c r="G23" s="373"/>
      <c r="H23" s="374"/>
      <c r="I23" s="32">
        <v>0</v>
      </c>
    </row>
    <row r="24" spans="1:16" ht="78.75" customHeight="1" thickBot="1" x14ac:dyDescent="0.25">
      <c r="A24" s="36">
        <v>7</v>
      </c>
      <c r="B24" s="50" t="s">
        <v>463</v>
      </c>
      <c r="C24" s="364" t="s">
        <v>464</v>
      </c>
      <c r="D24" s="365"/>
      <c r="E24" s="365"/>
      <c r="F24" s="365"/>
      <c r="G24" s="365"/>
      <c r="H24" s="365"/>
      <c r="I24" s="45">
        <v>0</v>
      </c>
    </row>
    <row r="25" spans="1:16" ht="51.75" customHeight="1" thickBot="1" x14ac:dyDescent="0.25">
      <c r="A25" s="33">
        <v>8</v>
      </c>
      <c r="B25" s="39" t="s">
        <v>364</v>
      </c>
      <c r="C25" s="366" t="s">
        <v>365</v>
      </c>
      <c r="D25" s="366"/>
      <c r="E25" s="366"/>
      <c r="F25" s="366"/>
      <c r="G25" s="366"/>
      <c r="H25" s="367"/>
      <c r="I25" s="34">
        <v>0</v>
      </c>
      <c r="J25" s="52"/>
      <c r="K25" s="3"/>
      <c r="L25" s="3"/>
      <c r="M25" s="21"/>
      <c r="N25" s="3"/>
      <c r="O25" s="22"/>
      <c r="P25" s="22"/>
    </row>
    <row r="26" spans="1:16" x14ac:dyDescent="0.2">
      <c r="B26" s="8"/>
      <c r="C26" s="8"/>
      <c r="D26" s="8"/>
      <c r="E26" s="8"/>
      <c r="F26" s="8"/>
      <c r="G26" s="8"/>
      <c r="H26" s="8"/>
      <c r="I26" s="27" t="s">
        <v>495</v>
      </c>
    </row>
  </sheetData>
  <mergeCells count="22">
    <mergeCell ref="D5:I5"/>
    <mergeCell ref="D6:I6"/>
    <mergeCell ref="D7:I7"/>
    <mergeCell ref="D8:I8"/>
    <mergeCell ref="D9:I9"/>
    <mergeCell ref="E12:I12"/>
    <mergeCell ref="B14:I14"/>
    <mergeCell ref="D10:I10"/>
    <mergeCell ref="C18:H18"/>
    <mergeCell ref="C21:F21"/>
    <mergeCell ref="A16:A17"/>
    <mergeCell ref="B16:B17"/>
    <mergeCell ref="I16:I17"/>
    <mergeCell ref="C16:H17"/>
    <mergeCell ref="B13:I13"/>
    <mergeCell ref="B15:I15"/>
    <mergeCell ref="C24:H24"/>
    <mergeCell ref="C25:H25"/>
    <mergeCell ref="C19:H19"/>
    <mergeCell ref="C20:H20"/>
    <mergeCell ref="C22:H22"/>
    <mergeCell ref="C23:H23"/>
  </mergeCells>
  <phoneticPr fontId="12" type="noConversion"/>
  <pageMargins left="0.98425196850393704" right="0.59055118110236227" top="0.78740157480314965" bottom="0.78740157480314965" header="0.51181102362204722" footer="0"/>
  <pageSetup paperSize="9" firstPageNumber="197" fitToHeight="0" orientation="portrait" useFirstPageNumber="1" r:id="rId1"/>
  <headerFooter alignWithMargins="0">
    <oddHeader>&amp;C&amp;"Times New Roman,обычный"&amp;14&amp;P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P1034"/>
  <sheetViews>
    <sheetView tabSelected="1" view="pageBreakPreview" topLeftCell="B12" zoomScaleNormal="75" zoomScaleSheetLayoutView="100" workbookViewId="0">
      <selection activeCell="L21" sqref="L20:L21"/>
    </sheetView>
  </sheetViews>
  <sheetFormatPr defaultRowHeight="15" x14ac:dyDescent="0.2"/>
  <cols>
    <col min="1" max="1" width="1.42578125" style="1" hidden="1" customWidth="1"/>
    <col min="2" max="2" width="46.85546875" style="181" customWidth="1"/>
    <col min="3" max="3" width="5.85546875" style="170" customWidth="1"/>
    <col min="4" max="4" width="6.85546875" style="170" customWidth="1"/>
    <col min="5" max="5" width="14.140625" style="170" customWidth="1"/>
    <col min="6" max="6" width="7" style="170" customWidth="1"/>
    <col min="7" max="7" width="12" style="170" customWidth="1"/>
    <col min="8" max="8" width="12" customWidth="1"/>
    <col min="9" max="9" width="12.5703125" customWidth="1"/>
    <col min="10" max="10" width="12.42578125" customWidth="1"/>
    <col min="11" max="11" width="10.28515625" customWidth="1"/>
    <col min="12" max="12" width="25.42578125" customWidth="1"/>
    <col min="13" max="13" width="11" bestFit="1" customWidth="1"/>
  </cols>
  <sheetData>
    <row r="1" spans="2:16" ht="9" hidden="1" customHeight="1" x14ac:dyDescent="0.25">
      <c r="B1" s="173"/>
      <c r="C1" s="80"/>
      <c r="D1" s="81"/>
      <c r="E1" s="162"/>
      <c r="F1" s="162"/>
      <c r="G1" s="162"/>
    </row>
    <row r="2" spans="2:16" ht="14.25" hidden="1" customHeight="1" x14ac:dyDescent="0.25">
      <c r="B2" s="174"/>
      <c r="C2" s="163" t="s">
        <v>151</v>
      </c>
      <c r="D2" s="82"/>
      <c r="E2" s="82"/>
      <c r="F2" s="82"/>
      <c r="G2" s="82"/>
    </row>
    <row r="3" spans="2:16" ht="14.25" hidden="1" customHeight="1" x14ac:dyDescent="0.25">
      <c r="B3" s="174"/>
      <c r="C3" s="163" t="s">
        <v>152</v>
      </c>
      <c r="D3" s="82"/>
      <c r="E3" s="82"/>
      <c r="F3" s="82"/>
      <c r="G3" s="82"/>
    </row>
    <row r="4" spans="2:16" ht="14.25" customHeight="1" x14ac:dyDescent="0.25">
      <c r="B4" s="83" t="s">
        <v>594</v>
      </c>
      <c r="C4" s="83"/>
      <c r="D4" s="83"/>
      <c r="E4" s="83"/>
      <c r="F4" s="83"/>
      <c r="G4" s="83"/>
      <c r="H4" s="161" t="s">
        <v>720</v>
      </c>
      <c r="I4" s="161"/>
      <c r="J4" s="161"/>
    </row>
    <row r="5" spans="2:16" ht="14.25" customHeight="1" x14ac:dyDescent="0.25">
      <c r="B5" s="83"/>
      <c r="C5" s="83"/>
      <c r="D5" s="83"/>
      <c r="E5" s="83"/>
      <c r="F5" s="83"/>
      <c r="G5" s="83"/>
      <c r="H5" s="161" t="s">
        <v>719</v>
      </c>
      <c r="I5" s="161"/>
      <c r="J5" s="161"/>
    </row>
    <row r="6" spans="2:16" ht="14.25" customHeight="1" x14ac:dyDescent="0.25">
      <c r="B6" s="83"/>
      <c r="C6" s="83"/>
      <c r="D6" s="83"/>
      <c r="E6" s="83"/>
      <c r="F6" s="83"/>
      <c r="G6" s="83"/>
      <c r="H6" s="161" t="s">
        <v>733</v>
      </c>
      <c r="I6" s="161"/>
      <c r="J6" s="161"/>
    </row>
    <row r="7" spans="2:16" ht="14.25" customHeight="1" x14ac:dyDescent="0.25">
      <c r="B7" s="83"/>
      <c r="C7" s="83"/>
      <c r="D7" s="83"/>
      <c r="E7" s="83"/>
      <c r="F7" s="83"/>
      <c r="G7" s="83"/>
      <c r="H7" s="161" t="s">
        <v>718</v>
      </c>
      <c r="I7" s="161"/>
      <c r="J7" s="161"/>
    </row>
    <row r="8" spans="2:16" ht="15.75" customHeight="1" x14ac:dyDescent="0.25">
      <c r="B8" s="83"/>
      <c r="C8" s="83"/>
      <c r="D8" s="83"/>
      <c r="E8" s="83"/>
      <c r="F8" s="83"/>
      <c r="G8" s="83"/>
      <c r="H8" s="161" t="s">
        <v>743</v>
      </c>
      <c r="I8" s="161"/>
      <c r="J8" s="161"/>
    </row>
    <row r="9" spans="2:16" ht="15.75" customHeight="1" x14ac:dyDescent="0.25">
      <c r="B9" s="83"/>
      <c r="C9" s="83"/>
      <c r="D9" s="83"/>
      <c r="E9" s="83"/>
      <c r="F9" s="83"/>
      <c r="G9" s="83"/>
      <c r="H9" s="161" t="s">
        <v>735</v>
      </c>
      <c r="I9" s="161"/>
      <c r="J9" s="161"/>
    </row>
    <row r="10" spans="2:16" ht="15.75" customHeight="1" x14ac:dyDescent="0.25">
      <c r="B10" s="83"/>
      <c r="C10" s="83"/>
      <c r="D10" s="83"/>
      <c r="E10" s="83"/>
      <c r="F10" s="83"/>
      <c r="G10" s="83"/>
      <c r="H10" s="161" t="s">
        <v>710</v>
      </c>
      <c r="I10" s="161"/>
      <c r="J10" s="161"/>
    </row>
    <row r="11" spans="2:16" ht="15.75" customHeight="1" x14ac:dyDescent="0.25">
      <c r="B11" s="83"/>
      <c r="C11" s="83"/>
      <c r="D11" s="83"/>
      <c r="E11" s="83"/>
      <c r="F11" s="83"/>
      <c r="G11" s="83"/>
      <c r="H11" s="83"/>
      <c r="I11" s="83"/>
      <c r="J11" s="83"/>
    </row>
    <row r="12" spans="2:16" ht="15.75" customHeight="1" x14ac:dyDescent="0.25">
      <c r="B12" s="83"/>
      <c r="C12" s="83"/>
      <c r="D12" s="83"/>
      <c r="E12" s="83"/>
      <c r="F12" s="83"/>
      <c r="G12" s="83"/>
      <c r="H12" s="83"/>
      <c r="I12" s="83"/>
      <c r="J12" s="83"/>
    </row>
    <row r="13" spans="2:16" ht="15.75" customHeight="1" x14ac:dyDescent="0.3">
      <c r="B13" s="390" t="s">
        <v>724</v>
      </c>
      <c r="C13" s="390"/>
      <c r="D13" s="390"/>
      <c r="E13" s="390"/>
      <c r="F13" s="390"/>
      <c r="G13" s="390"/>
      <c r="H13" s="390"/>
      <c r="I13" s="390"/>
      <c r="J13" s="390"/>
      <c r="K13" t="s">
        <v>50</v>
      </c>
    </row>
    <row r="14" spans="2:16" ht="18.75" customHeight="1" x14ac:dyDescent="0.3">
      <c r="B14" s="391" t="s">
        <v>725</v>
      </c>
      <c r="C14" s="391"/>
      <c r="D14" s="391"/>
      <c r="E14" s="391"/>
      <c r="F14" s="391"/>
      <c r="G14" s="391"/>
      <c r="H14" s="391"/>
      <c r="I14" s="391"/>
      <c r="J14" s="391"/>
      <c r="K14" s="216"/>
      <c r="L14" s="216"/>
      <c r="M14" s="216"/>
      <c r="N14" s="216"/>
      <c r="O14" s="216"/>
      <c r="P14" s="216"/>
    </row>
    <row r="15" spans="2:16" ht="18.75" customHeight="1" x14ac:dyDescent="0.3">
      <c r="B15" s="391" t="s">
        <v>726</v>
      </c>
      <c r="C15" s="391"/>
      <c r="D15" s="391"/>
      <c r="E15" s="391"/>
      <c r="F15" s="391"/>
      <c r="G15" s="391"/>
      <c r="H15" s="391"/>
      <c r="I15" s="391"/>
      <c r="J15" s="391"/>
      <c r="K15" s="216"/>
      <c r="L15" s="216"/>
      <c r="M15" s="216"/>
      <c r="N15" s="216"/>
      <c r="O15" s="216"/>
      <c r="P15" s="216"/>
    </row>
    <row r="16" spans="2:16" ht="18.75" x14ac:dyDescent="0.3">
      <c r="B16" s="391" t="s">
        <v>727</v>
      </c>
      <c r="C16" s="391"/>
      <c r="D16" s="391"/>
      <c r="E16" s="391"/>
      <c r="F16" s="391"/>
      <c r="G16" s="391"/>
      <c r="H16" s="391"/>
      <c r="I16" s="391"/>
      <c r="J16" s="391"/>
      <c r="K16" s="145"/>
      <c r="L16" s="145"/>
      <c r="M16" s="145"/>
      <c r="N16" s="145"/>
      <c r="O16" s="145"/>
      <c r="P16" s="145"/>
    </row>
    <row r="17" spans="2:16" ht="18.75" x14ac:dyDescent="0.3">
      <c r="B17" s="314"/>
      <c r="C17" s="314"/>
      <c r="D17" s="314"/>
      <c r="E17" s="314"/>
      <c r="F17" s="314"/>
      <c r="G17" s="314"/>
      <c r="H17" s="314"/>
      <c r="I17" s="314"/>
      <c r="J17" s="314"/>
      <c r="K17" s="145"/>
      <c r="L17" s="145"/>
      <c r="M17" s="145"/>
      <c r="N17" s="145"/>
      <c r="O17" s="145"/>
      <c r="P17" s="145"/>
    </row>
    <row r="18" spans="2:16" ht="19.5" thickBot="1" x14ac:dyDescent="0.35">
      <c r="B18" s="314"/>
      <c r="C18" s="314"/>
      <c r="D18" s="314"/>
      <c r="E18" s="314"/>
      <c r="F18" s="314"/>
      <c r="G18" s="314"/>
      <c r="H18" s="314"/>
      <c r="I18" s="314"/>
      <c r="J18" s="314"/>
      <c r="K18" s="145"/>
      <c r="L18" s="145"/>
      <c r="M18" s="145"/>
      <c r="N18" s="145"/>
      <c r="O18" s="145"/>
      <c r="P18" s="145"/>
    </row>
    <row r="19" spans="2:16" ht="86.25" customHeight="1" thickBot="1" x14ac:dyDescent="0.25">
      <c r="B19" s="392" t="s">
        <v>706</v>
      </c>
      <c r="C19" s="394" t="s">
        <v>691</v>
      </c>
      <c r="D19" s="394" t="s">
        <v>692</v>
      </c>
      <c r="E19" s="394" t="s">
        <v>541</v>
      </c>
      <c r="F19" s="396" t="s">
        <v>542</v>
      </c>
      <c r="G19" s="185" t="s">
        <v>696</v>
      </c>
      <c r="H19" s="185" t="s">
        <v>697</v>
      </c>
      <c r="I19" s="355" t="s">
        <v>698</v>
      </c>
      <c r="J19" s="356"/>
    </row>
    <row r="20" spans="2:16" ht="29.25" customHeight="1" thickBot="1" x14ac:dyDescent="0.25">
      <c r="B20" s="393"/>
      <c r="C20" s="395"/>
      <c r="D20" s="395"/>
      <c r="E20" s="395"/>
      <c r="F20" s="397"/>
      <c r="G20" s="192" t="s">
        <v>693</v>
      </c>
      <c r="H20" s="192" t="s">
        <v>693</v>
      </c>
      <c r="I20" s="192" t="s">
        <v>694</v>
      </c>
      <c r="J20" s="192" t="s">
        <v>695</v>
      </c>
    </row>
    <row r="21" spans="2:16" ht="16.5" thickBot="1" x14ac:dyDescent="0.25">
      <c r="B21" s="238" t="s">
        <v>275</v>
      </c>
      <c r="C21" s="58"/>
      <c r="D21" s="58"/>
      <c r="E21" s="58"/>
      <c r="F21" s="58"/>
      <c r="G21" s="217">
        <f>G22+G352+G387+G488+G528+G542+G556</f>
        <v>1234146.6000000001</v>
      </c>
      <c r="H21" s="217">
        <f>H22+H352+H387+H488+H528+H542+H556</f>
        <v>1234280.3</v>
      </c>
      <c r="I21" s="217">
        <f>I22+I352+I387+I488+I528+I542+I556</f>
        <v>237493.50000000003</v>
      </c>
      <c r="J21" s="239">
        <f>I21/H21*100</f>
        <v>19.241455931849519</v>
      </c>
      <c r="K21" s="234"/>
      <c r="L21" s="2"/>
    </row>
    <row r="22" spans="2:16" ht="33" customHeight="1" thickBot="1" x14ac:dyDescent="0.25">
      <c r="B22" s="271" t="s">
        <v>518</v>
      </c>
      <c r="C22" s="240">
        <v>901</v>
      </c>
      <c r="D22" s="240"/>
      <c r="E22" s="240"/>
      <c r="F22" s="240"/>
      <c r="G22" s="241">
        <f>G23+G81+G116+G183+G235+G248+G286+G336+G347+G266+G341</f>
        <v>363129.59999999998</v>
      </c>
      <c r="H22" s="241">
        <f t="shared" ref="H22:I22" si="0">H23+H81+H116+H183+H235+H248+H286+H336+H347+H266+H341</f>
        <v>363263.29999999993</v>
      </c>
      <c r="I22" s="241">
        <f t="shared" si="0"/>
        <v>64309.700000000012</v>
      </c>
      <c r="J22" s="272">
        <f t="shared" ref="J22:J85" si="1">I22/H22*100</f>
        <v>17.703329788613388</v>
      </c>
      <c r="K22" s="234"/>
      <c r="L22" s="2"/>
    </row>
    <row r="23" spans="2:16" ht="18" customHeight="1" thickBot="1" x14ac:dyDescent="0.25">
      <c r="B23" s="238" t="s">
        <v>304</v>
      </c>
      <c r="C23" s="58">
        <v>901</v>
      </c>
      <c r="D23" s="61" t="s">
        <v>303</v>
      </c>
      <c r="E23" s="58"/>
      <c r="F23" s="58"/>
      <c r="G23" s="217">
        <f>G29+G42+G46+G24+G37</f>
        <v>69050.099999999991</v>
      </c>
      <c r="H23" s="217">
        <f t="shared" ref="H23:I23" si="2">H29+H42+H46+H24+H37</f>
        <v>69050.099999999991</v>
      </c>
      <c r="I23" s="217">
        <f t="shared" si="2"/>
        <v>15500.500000000002</v>
      </c>
      <c r="J23" s="239">
        <f t="shared" si="1"/>
        <v>22.448193413188399</v>
      </c>
      <c r="K23" s="234"/>
      <c r="L23" s="2"/>
    </row>
    <row r="24" spans="2:16" ht="47.25" customHeight="1" thickBot="1" x14ac:dyDescent="0.25">
      <c r="B24" s="244" t="s">
        <v>56</v>
      </c>
      <c r="C24" s="67">
        <v>901</v>
      </c>
      <c r="D24" s="62" t="s">
        <v>276</v>
      </c>
      <c r="E24" s="58"/>
      <c r="F24" s="58"/>
      <c r="G24" s="218">
        <f>G25</f>
        <v>2303.1999999999998</v>
      </c>
      <c r="H24" s="218">
        <f t="shared" ref="H24:I27" si="3">H25</f>
        <v>2303.1999999999998</v>
      </c>
      <c r="I24" s="218">
        <f t="shared" si="3"/>
        <v>554.6</v>
      </c>
      <c r="J24" s="248">
        <f t="shared" si="1"/>
        <v>24.079541507467876</v>
      </c>
      <c r="K24" s="234"/>
      <c r="L24" s="2"/>
    </row>
    <row r="25" spans="2:16" ht="65.25" customHeight="1" x14ac:dyDescent="0.2">
      <c r="B25" s="273" t="s">
        <v>271</v>
      </c>
      <c r="C25" s="96">
        <v>901</v>
      </c>
      <c r="D25" s="69" t="s">
        <v>276</v>
      </c>
      <c r="E25" s="75" t="s">
        <v>378</v>
      </c>
      <c r="F25" s="137"/>
      <c r="G25" s="219">
        <f>G26</f>
        <v>2303.1999999999998</v>
      </c>
      <c r="H25" s="219">
        <f t="shared" si="3"/>
        <v>2303.1999999999998</v>
      </c>
      <c r="I25" s="219">
        <f t="shared" si="3"/>
        <v>554.6</v>
      </c>
      <c r="J25" s="274">
        <f t="shared" si="1"/>
        <v>24.079541507467876</v>
      </c>
      <c r="K25" s="234"/>
      <c r="L25" s="2"/>
    </row>
    <row r="26" spans="2:16" ht="48" customHeight="1" x14ac:dyDescent="0.2">
      <c r="B26" s="206" t="s">
        <v>242</v>
      </c>
      <c r="C26" s="96">
        <v>901</v>
      </c>
      <c r="D26" s="69" t="s">
        <v>276</v>
      </c>
      <c r="E26" s="75" t="s">
        <v>379</v>
      </c>
      <c r="F26" s="63"/>
      <c r="G26" s="219">
        <f>G27</f>
        <v>2303.1999999999998</v>
      </c>
      <c r="H26" s="219">
        <f t="shared" si="3"/>
        <v>2303.1999999999998</v>
      </c>
      <c r="I26" s="219">
        <f t="shared" si="3"/>
        <v>554.6</v>
      </c>
      <c r="J26" s="275">
        <f t="shared" si="1"/>
        <v>24.079541507467876</v>
      </c>
      <c r="K26" s="234"/>
      <c r="L26" s="2"/>
    </row>
    <row r="27" spans="2:16" ht="18" customHeight="1" x14ac:dyDescent="0.2">
      <c r="B27" s="276" t="s">
        <v>277</v>
      </c>
      <c r="C27" s="96">
        <v>901</v>
      </c>
      <c r="D27" s="64" t="s">
        <v>276</v>
      </c>
      <c r="E27" s="76" t="s">
        <v>585</v>
      </c>
      <c r="F27" s="64"/>
      <c r="G27" s="220">
        <f>G28</f>
        <v>2303.1999999999998</v>
      </c>
      <c r="H27" s="220">
        <f t="shared" si="3"/>
        <v>2303.1999999999998</v>
      </c>
      <c r="I27" s="220">
        <f t="shared" si="3"/>
        <v>554.6</v>
      </c>
      <c r="J27" s="275">
        <f t="shared" si="1"/>
        <v>24.079541507467876</v>
      </c>
      <c r="K27" s="234"/>
      <c r="L27" s="2"/>
    </row>
    <row r="28" spans="2:16" ht="34.5" customHeight="1" thickBot="1" x14ac:dyDescent="0.25">
      <c r="B28" s="277" t="s">
        <v>196</v>
      </c>
      <c r="C28" s="71">
        <v>901</v>
      </c>
      <c r="D28" s="78" t="s">
        <v>276</v>
      </c>
      <c r="E28" s="95" t="s">
        <v>585</v>
      </c>
      <c r="F28" s="78" t="s">
        <v>195</v>
      </c>
      <c r="G28" s="221">
        <v>2303.1999999999998</v>
      </c>
      <c r="H28" s="245">
        <v>2303.1999999999998</v>
      </c>
      <c r="I28" s="245">
        <v>554.6</v>
      </c>
      <c r="J28" s="278">
        <f t="shared" si="1"/>
        <v>24.079541507467876</v>
      </c>
      <c r="K28" s="234"/>
      <c r="L28" s="2"/>
    </row>
    <row r="29" spans="2:16" ht="81.75" customHeight="1" thickBot="1" x14ac:dyDescent="0.25">
      <c r="B29" s="149" t="s">
        <v>524</v>
      </c>
      <c r="C29" s="67">
        <v>901</v>
      </c>
      <c r="D29" s="62" t="s">
        <v>279</v>
      </c>
      <c r="E29" s="61"/>
      <c r="F29" s="61"/>
      <c r="G29" s="218">
        <f>G30</f>
        <v>36083.200000000004</v>
      </c>
      <c r="H29" s="218">
        <f t="shared" ref="H29:I31" si="4">H30</f>
        <v>36083.200000000004</v>
      </c>
      <c r="I29" s="218">
        <f t="shared" si="4"/>
        <v>8334.4</v>
      </c>
      <c r="J29" s="248">
        <f t="shared" si="1"/>
        <v>23.097729691379918</v>
      </c>
      <c r="K29" s="234"/>
      <c r="L29" s="2"/>
    </row>
    <row r="30" spans="2:16" ht="63.75" customHeight="1" x14ac:dyDescent="0.2">
      <c r="B30" s="273" t="s">
        <v>271</v>
      </c>
      <c r="C30" s="143">
        <v>901</v>
      </c>
      <c r="D30" s="69" t="s">
        <v>279</v>
      </c>
      <c r="E30" s="75" t="s">
        <v>378</v>
      </c>
      <c r="F30" s="63"/>
      <c r="G30" s="219">
        <f>G31</f>
        <v>36083.200000000004</v>
      </c>
      <c r="H30" s="219">
        <f t="shared" si="4"/>
        <v>36083.200000000004</v>
      </c>
      <c r="I30" s="219">
        <f t="shared" si="4"/>
        <v>8334.4</v>
      </c>
      <c r="J30" s="274">
        <f t="shared" si="1"/>
        <v>23.097729691379918</v>
      </c>
      <c r="K30" s="234"/>
      <c r="L30" s="2"/>
    </row>
    <row r="31" spans="2:16" ht="48.75" customHeight="1" x14ac:dyDescent="0.2">
      <c r="B31" s="206" t="s">
        <v>242</v>
      </c>
      <c r="C31" s="88">
        <v>901</v>
      </c>
      <c r="D31" s="64" t="s">
        <v>279</v>
      </c>
      <c r="E31" s="76" t="s">
        <v>379</v>
      </c>
      <c r="F31" s="86"/>
      <c r="G31" s="220">
        <f>G32</f>
        <v>36083.200000000004</v>
      </c>
      <c r="H31" s="220">
        <f t="shared" si="4"/>
        <v>36083.200000000004</v>
      </c>
      <c r="I31" s="220">
        <f t="shared" si="4"/>
        <v>8334.4</v>
      </c>
      <c r="J31" s="275">
        <f t="shared" si="1"/>
        <v>23.097729691379918</v>
      </c>
      <c r="K31" s="234"/>
      <c r="L31" s="2"/>
    </row>
    <row r="32" spans="2:16" ht="32.25" customHeight="1" x14ac:dyDescent="0.2">
      <c r="B32" s="206" t="s">
        <v>197</v>
      </c>
      <c r="C32" s="88">
        <v>901</v>
      </c>
      <c r="D32" s="64" t="s">
        <v>279</v>
      </c>
      <c r="E32" s="76" t="s">
        <v>264</v>
      </c>
      <c r="F32" s="64"/>
      <c r="G32" s="220">
        <f>G33+G34+G36+G35</f>
        <v>36083.200000000004</v>
      </c>
      <c r="H32" s="220">
        <f t="shared" ref="H32:I32" si="5">H33+H34+H36+H35</f>
        <v>36083.200000000004</v>
      </c>
      <c r="I32" s="220">
        <f t="shared" si="5"/>
        <v>8334.4</v>
      </c>
      <c r="J32" s="275">
        <f t="shared" si="1"/>
        <v>23.097729691379918</v>
      </c>
      <c r="K32" s="234"/>
      <c r="L32" s="2"/>
    </row>
    <row r="33" spans="1:12" ht="36" customHeight="1" x14ac:dyDescent="0.2">
      <c r="B33" s="276" t="s">
        <v>196</v>
      </c>
      <c r="C33" s="88">
        <v>901</v>
      </c>
      <c r="D33" s="64" t="s">
        <v>279</v>
      </c>
      <c r="E33" s="76" t="s">
        <v>264</v>
      </c>
      <c r="F33" s="64" t="s">
        <v>195</v>
      </c>
      <c r="G33" s="220">
        <v>34129.800000000003</v>
      </c>
      <c r="H33" s="229">
        <v>34129.800000000003</v>
      </c>
      <c r="I33" s="229">
        <v>8058.8</v>
      </c>
      <c r="J33" s="275">
        <f t="shared" si="1"/>
        <v>23.612209857661046</v>
      </c>
      <c r="K33" s="234"/>
      <c r="L33" s="2"/>
    </row>
    <row r="34" spans="1:12" ht="46.5" customHeight="1" x14ac:dyDescent="0.2">
      <c r="B34" s="276" t="s">
        <v>199</v>
      </c>
      <c r="C34" s="88">
        <v>901</v>
      </c>
      <c r="D34" s="64" t="s">
        <v>279</v>
      </c>
      <c r="E34" s="76" t="s">
        <v>264</v>
      </c>
      <c r="F34" s="64" t="s">
        <v>198</v>
      </c>
      <c r="G34" s="220">
        <v>1782.4</v>
      </c>
      <c r="H34" s="229">
        <v>1782.4</v>
      </c>
      <c r="I34" s="229">
        <v>275.60000000000002</v>
      </c>
      <c r="J34" s="275">
        <f t="shared" si="1"/>
        <v>15.462298025134649</v>
      </c>
      <c r="K34" s="234"/>
      <c r="L34" s="2"/>
    </row>
    <row r="35" spans="1:12" ht="18" customHeight="1" x14ac:dyDescent="0.2">
      <c r="B35" s="276" t="s">
        <v>680</v>
      </c>
      <c r="C35" s="96">
        <v>901</v>
      </c>
      <c r="D35" s="69" t="s">
        <v>279</v>
      </c>
      <c r="E35" s="75" t="s">
        <v>264</v>
      </c>
      <c r="F35" s="69" t="s">
        <v>679</v>
      </c>
      <c r="G35" s="219">
        <v>121</v>
      </c>
      <c r="H35" s="229">
        <v>121</v>
      </c>
      <c r="I35" s="229">
        <v>0</v>
      </c>
      <c r="J35" s="275">
        <f t="shared" si="1"/>
        <v>0</v>
      </c>
      <c r="K35" s="234"/>
      <c r="L35" s="2"/>
    </row>
    <row r="36" spans="1:12" ht="18" customHeight="1" thickBot="1" x14ac:dyDescent="0.25">
      <c r="A36" s="1" t="s">
        <v>186</v>
      </c>
      <c r="B36" s="279" t="s">
        <v>186</v>
      </c>
      <c r="C36" s="71">
        <v>901</v>
      </c>
      <c r="D36" s="65" t="s">
        <v>279</v>
      </c>
      <c r="E36" s="94" t="s">
        <v>264</v>
      </c>
      <c r="F36" s="65" t="s">
        <v>185</v>
      </c>
      <c r="G36" s="222">
        <v>50</v>
      </c>
      <c r="H36" s="245">
        <v>50</v>
      </c>
      <c r="I36" s="245">
        <v>0</v>
      </c>
      <c r="J36" s="278">
        <f t="shared" si="1"/>
        <v>0</v>
      </c>
      <c r="K36" s="234"/>
      <c r="L36" s="2"/>
    </row>
    <row r="37" spans="1:12" ht="18" customHeight="1" thickBot="1" x14ac:dyDescent="0.25">
      <c r="B37" s="244" t="s">
        <v>578</v>
      </c>
      <c r="C37" s="67">
        <v>901</v>
      </c>
      <c r="D37" s="62" t="s">
        <v>575</v>
      </c>
      <c r="E37" s="108"/>
      <c r="F37" s="62"/>
      <c r="G37" s="218">
        <f>G38</f>
        <v>319.89999999999998</v>
      </c>
      <c r="H37" s="218">
        <f t="shared" ref="H37:I40" si="6">H38</f>
        <v>319.89999999999998</v>
      </c>
      <c r="I37" s="218">
        <f t="shared" si="6"/>
        <v>125</v>
      </c>
      <c r="J37" s="239">
        <f t="shared" si="1"/>
        <v>39.074710847139734</v>
      </c>
      <c r="K37" s="234"/>
      <c r="L37" s="2"/>
    </row>
    <row r="38" spans="1:12" ht="61.5" customHeight="1" x14ac:dyDescent="0.2">
      <c r="B38" s="273" t="s">
        <v>271</v>
      </c>
      <c r="C38" s="96">
        <v>901</v>
      </c>
      <c r="D38" s="69" t="s">
        <v>575</v>
      </c>
      <c r="E38" s="75" t="s">
        <v>378</v>
      </c>
      <c r="F38" s="69"/>
      <c r="G38" s="219">
        <f>G39</f>
        <v>319.89999999999998</v>
      </c>
      <c r="H38" s="219">
        <f t="shared" si="6"/>
        <v>319.89999999999998</v>
      </c>
      <c r="I38" s="219">
        <f t="shared" si="6"/>
        <v>125</v>
      </c>
      <c r="J38" s="274">
        <f t="shared" si="1"/>
        <v>39.074710847139734</v>
      </c>
      <c r="K38" s="234"/>
      <c r="L38" s="2"/>
    </row>
    <row r="39" spans="1:12" ht="46.5" customHeight="1" x14ac:dyDescent="0.2">
      <c r="B39" s="206" t="s">
        <v>242</v>
      </c>
      <c r="C39" s="88">
        <v>901</v>
      </c>
      <c r="D39" s="64" t="s">
        <v>575</v>
      </c>
      <c r="E39" s="75" t="s">
        <v>379</v>
      </c>
      <c r="F39" s="64"/>
      <c r="G39" s="220">
        <f>G40</f>
        <v>319.89999999999998</v>
      </c>
      <c r="H39" s="220">
        <f t="shared" si="6"/>
        <v>319.89999999999998</v>
      </c>
      <c r="I39" s="220">
        <f t="shared" si="6"/>
        <v>125</v>
      </c>
      <c r="J39" s="275">
        <f t="shared" si="1"/>
        <v>39.074710847139734</v>
      </c>
      <c r="K39" s="234"/>
      <c r="L39" s="2"/>
    </row>
    <row r="40" spans="1:12" ht="81" customHeight="1" x14ac:dyDescent="0.2">
      <c r="B40" s="276" t="s">
        <v>577</v>
      </c>
      <c r="C40" s="166">
        <v>901</v>
      </c>
      <c r="D40" s="64" t="s">
        <v>575</v>
      </c>
      <c r="E40" s="76" t="s">
        <v>576</v>
      </c>
      <c r="F40" s="64"/>
      <c r="G40" s="220">
        <f>G41</f>
        <v>319.89999999999998</v>
      </c>
      <c r="H40" s="220">
        <f t="shared" si="6"/>
        <v>319.89999999999998</v>
      </c>
      <c r="I40" s="220">
        <f t="shared" si="6"/>
        <v>125</v>
      </c>
      <c r="J40" s="275">
        <f t="shared" si="1"/>
        <v>39.074710847139734</v>
      </c>
      <c r="K40" s="234"/>
      <c r="L40" s="2"/>
    </row>
    <row r="41" spans="1:12" ht="48.75" customHeight="1" thickBot="1" x14ac:dyDescent="0.25">
      <c r="B41" s="279" t="s">
        <v>199</v>
      </c>
      <c r="C41" s="71">
        <v>901</v>
      </c>
      <c r="D41" s="65" t="s">
        <v>575</v>
      </c>
      <c r="E41" s="94" t="s">
        <v>576</v>
      </c>
      <c r="F41" s="65" t="s">
        <v>198</v>
      </c>
      <c r="G41" s="222">
        <v>319.89999999999998</v>
      </c>
      <c r="H41" s="246">
        <v>319.89999999999998</v>
      </c>
      <c r="I41" s="246">
        <v>125</v>
      </c>
      <c r="J41" s="278">
        <f t="shared" si="1"/>
        <v>39.074710847139734</v>
      </c>
      <c r="K41" s="234"/>
      <c r="L41" s="2"/>
    </row>
    <row r="42" spans="1:12" ht="17.25" customHeight="1" thickBot="1" x14ac:dyDescent="0.25">
      <c r="B42" s="244" t="s">
        <v>331</v>
      </c>
      <c r="C42" s="116">
        <v>901</v>
      </c>
      <c r="D42" s="62" t="s">
        <v>59</v>
      </c>
      <c r="E42" s="62"/>
      <c r="F42" s="62"/>
      <c r="G42" s="218">
        <f>G43</f>
        <v>320</v>
      </c>
      <c r="H42" s="218">
        <f t="shared" ref="H42:I44" si="7">H43</f>
        <v>320</v>
      </c>
      <c r="I42" s="218">
        <f t="shared" si="7"/>
        <v>0</v>
      </c>
      <c r="J42" s="248">
        <f t="shared" si="1"/>
        <v>0</v>
      </c>
      <c r="K42" s="234"/>
      <c r="L42" s="2"/>
    </row>
    <row r="43" spans="1:12" ht="16.5" customHeight="1" x14ac:dyDescent="0.2">
      <c r="B43" s="280" t="s">
        <v>194</v>
      </c>
      <c r="C43" s="96">
        <v>901</v>
      </c>
      <c r="D43" s="69" t="s">
        <v>59</v>
      </c>
      <c r="E43" s="75" t="s">
        <v>68</v>
      </c>
      <c r="F43" s="63"/>
      <c r="G43" s="219">
        <f>G44</f>
        <v>320</v>
      </c>
      <c r="H43" s="219">
        <f t="shared" si="7"/>
        <v>320</v>
      </c>
      <c r="I43" s="219">
        <f t="shared" si="7"/>
        <v>0</v>
      </c>
      <c r="J43" s="274">
        <f t="shared" si="1"/>
        <v>0</v>
      </c>
      <c r="K43" s="234"/>
      <c r="L43" s="2"/>
    </row>
    <row r="44" spans="1:12" ht="18" customHeight="1" x14ac:dyDescent="0.2">
      <c r="B44" s="276" t="s">
        <v>533</v>
      </c>
      <c r="C44" s="88">
        <v>901</v>
      </c>
      <c r="D44" s="64" t="s">
        <v>59</v>
      </c>
      <c r="E44" s="74" t="s">
        <v>104</v>
      </c>
      <c r="F44" s="64"/>
      <c r="G44" s="220">
        <f>G45</f>
        <v>320</v>
      </c>
      <c r="H44" s="220">
        <f t="shared" si="7"/>
        <v>320</v>
      </c>
      <c r="I44" s="220">
        <f t="shared" si="7"/>
        <v>0</v>
      </c>
      <c r="J44" s="275">
        <f t="shared" si="1"/>
        <v>0</v>
      </c>
      <c r="K44" s="234"/>
      <c r="L44" s="2"/>
    </row>
    <row r="45" spans="1:12" ht="18" customHeight="1" thickBot="1" x14ac:dyDescent="0.25">
      <c r="B45" s="277" t="s">
        <v>201</v>
      </c>
      <c r="C45" s="73">
        <v>901</v>
      </c>
      <c r="D45" s="78" t="s">
        <v>59</v>
      </c>
      <c r="E45" s="74" t="s">
        <v>104</v>
      </c>
      <c r="F45" s="78" t="s">
        <v>330</v>
      </c>
      <c r="G45" s="221">
        <v>320</v>
      </c>
      <c r="H45" s="245">
        <v>320</v>
      </c>
      <c r="I45" s="245">
        <v>0</v>
      </c>
      <c r="J45" s="278">
        <f t="shared" si="1"/>
        <v>0</v>
      </c>
      <c r="K45" s="234"/>
      <c r="L45" s="2"/>
    </row>
    <row r="46" spans="1:12" ht="18" customHeight="1" thickBot="1" x14ac:dyDescent="0.25">
      <c r="B46" s="244" t="s">
        <v>182</v>
      </c>
      <c r="C46" s="116">
        <v>901</v>
      </c>
      <c r="D46" s="62" t="s">
        <v>147</v>
      </c>
      <c r="E46" s="62"/>
      <c r="F46" s="62"/>
      <c r="G46" s="218">
        <f>G47+G58+G62+G70+G73+G52+G78</f>
        <v>30023.800000000003</v>
      </c>
      <c r="H46" s="218">
        <f t="shared" ref="H46:I46" si="8">H47+H58+H62+H70+H73+H52+H78</f>
        <v>30023.800000000003</v>
      </c>
      <c r="I46" s="218">
        <f t="shared" si="8"/>
        <v>6486.5000000000009</v>
      </c>
      <c r="J46" s="239">
        <f t="shared" si="1"/>
        <v>21.604527075187018</v>
      </c>
      <c r="K46" s="234"/>
      <c r="L46" s="2"/>
    </row>
    <row r="47" spans="1:12" ht="64.5" customHeight="1" x14ac:dyDescent="0.2">
      <c r="B47" s="281" t="s">
        <v>699</v>
      </c>
      <c r="C47" s="71">
        <v>901</v>
      </c>
      <c r="D47" s="65" t="s">
        <v>147</v>
      </c>
      <c r="E47" s="65" t="s">
        <v>396</v>
      </c>
      <c r="F47" s="87"/>
      <c r="G47" s="222">
        <f>G48</f>
        <v>20587.400000000001</v>
      </c>
      <c r="H47" s="222">
        <f t="shared" ref="H47:I49" si="9">H48</f>
        <v>20587.400000000001</v>
      </c>
      <c r="I47" s="222">
        <f t="shared" si="9"/>
        <v>4520</v>
      </c>
      <c r="J47" s="274">
        <f t="shared" si="1"/>
        <v>21.955176467159525</v>
      </c>
      <c r="K47" s="234"/>
      <c r="L47" s="2"/>
    </row>
    <row r="48" spans="1:12" ht="48" customHeight="1" x14ac:dyDescent="0.2">
      <c r="B48" s="276" t="s">
        <v>273</v>
      </c>
      <c r="C48" s="88">
        <v>901</v>
      </c>
      <c r="D48" s="64" t="s">
        <v>147</v>
      </c>
      <c r="E48" s="64" t="s">
        <v>397</v>
      </c>
      <c r="F48" s="77"/>
      <c r="G48" s="220">
        <f>G49</f>
        <v>20587.400000000001</v>
      </c>
      <c r="H48" s="220">
        <f t="shared" si="9"/>
        <v>20587.400000000001</v>
      </c>
      <c r="I48" s="220">
        <f t="shared" si="9"/>
        <v>4520</v>
      </c>
      <c r="J48" s="275">
        <f t="shared" si="1"/>
        <v>21.955176467159525</v>
      </c>
      <c r="K48" s="234"/>
      <c r="L48" s="2"/>
    </row>
    <row r="49" spans="2:13" ht="48.75" customHeight="1" x14ac:dyDescent="0.2">
      <c r="B49" s="276" t="s">
        <v>274</v>
      </c>
      <c r="C49" s="88">
        <v>901</v>
      </c>
      <c r="D49" s="64" t="s">
        <v>147</v>
      </c>
      <c r="E49" s="64" t="s">
        <v>163</v>
      </c>
      <c r="F49" s="77"/>
      <c r="G49" s="220">
        <f>G50</f>
        <v>20587.400000000001</v>
      </c>
      <c r="H49" s="220">
        <f t="shared" si="9"/>
        <v>20587.400000000001</v>
      </c>
      <c r="I49" s="220">
        <f t="shared" si="9"/>
        <v>4520</v>
      </c>
      <c r="J49" s="275">
        <f t="shared" si="1"/>
        <v>21.955176467159525</v>
      </c>
      <c r="K49" s="234"/>
      <c r="L49" s="2"/>
    </row>
    <row r="50" spans="2:13" ht="17.25" customHeight="1" x14ac:dyDescent="0.2">
      <c r="B50" s="276" t="s">
        <v>130</v>
      </c>
      <c r="C50" s="88">
        <v>901</v>
      </c>
      <c r="D50" s="64" t="s">
        <v>147</v>
      </c>
      <c r="E50" s="64" t="s">
        <v>163</v>
      </c>
      <c r="F50" s="64" t="s">
        <v>126</v>
      </c>
      <c r="G50" s="220">
        <v>20587.400000000001</v>
      </c>
      <c r="H50" s="229">
        <v>20587.400000000001</v>
      </c>
      <c r="I50" s="229">
        <v>4520</v>
      </c>
      <c r="J50" s="275">
        <f t="shared" si="1"/>
        <v>21.955176467159525</v>
      </c>
      <c r="K50" s="234"/>
      <c r="L50" s="57"/>
      <c r="M50" s="57"/>
    </row>
    <row r="51" spans="2:13" ht="61.5" customHeight="1" x14ac:dyDescent="0.2">
      <c r="B51" s="206" t="s">
        <v>271</v>
      </c>
      <c r="C51" s="88">
        <v>901</v>
      </c>
      <c r="D51" s="64" t="s">
        <v>147</v>
      </c>
      <c r="E51" s="76" t="s">
        <v>378</v>
      </c>
      <c r="F51" s="64"/>
      <c r="G51" s="220">
        <f>G52</f>
        <v>106.5</v>
      </c>
      <c r="H51" s="220">
        <f t="shared" ref="H51:I51" si="10">H52</f>
        <v>106.5</v>
      </c>
      <c r="I51" s="220">
        <f t="shared" si="10"/>
        <v>15.1</v>
      </c>
      <c r="J51" s="275">
        <f t="shared" si="1"/>
        <v>14.178403755868544</v>
      </c>
      <c r="K51" s="234"/>
      <c r="L51" s="2"/>
    </row>
    <row r="52" spans="2:13" ht="47.25" customHeight="1" x14ac:dyDescent="0.2">
      <c r="B52" s="206" t="s">
        <v>242</v>
      </c>
      <c r="C52" s="88">
        <v>901</v>
      </c>
      <c r="D52" s="64" t="s">
        <v>147</v>
      </c>
      <c r="E52" s="76" t="s">
        <v>379</v>
      </c>
      <c r="F52" s="64"/>
      <c r="G52" s="220">
        <f>G53+G55</f>
        <v>106.5</v>
      </c>
      <c r="H52" s="220">
        <f t="shared" ref="H52:I52" si="11">H53+H55</f>
        <v>106.5</v>
      </c>
      <c r="I52" s="220">
        <f t="shared" si="11"/>
        <v>15.1</v>
      </c>
      <c r="J52" s="275">
        <f t="shared" si="1"/>
        <v>14.178403755868544</v>
      </c>
      <c r="K52" s="234"/>
      <c r="L52" s="2"/>
    </row>
    <row r="53" spans="2:13" ht="94.5" customHeight="1" x14ac:dyDescent="0.2">
      <c r="B53" s="276" t="s">
        <v>474</v>
      </c>
      <c r="C53" s="88">
        <v>901</v>
      </c>
      <c r="D53" s="64" t="s">
        <v>147</v>
      </c>
      <c r="E53" s="76" t="s">
        <v>531</v>
      </c>
      <c r="F53" s="77"/>
      <c r="G53" s="220">
        <f>G54</f>
        <v>0.1</v>
      </c>
      <c r="H53" s="220">
        <f t="shared" ref="H53:I53" si="12">H54</f>
        <v>0.1</v>
      </c>
      <c r="I53" s="220">
        <f t="shared" si="12"/>
        <v>0</v>
      </c>
      <c r="J53" s="275">
        <f t="shared" si="1"/>
        <v>0</v>
      </c>
      <c r="K53" s="234"/>
      <c r="L53" s="2"/>
    </row>
    <row r="54" spans="2:13" ht="48" customHeight="1" x14ac:dyDescent="0.2">
      <c r="B54" s="276" t="s">
        <v>199</v>
      </c>
      <c r="C54" s="88">
        <v>901</v>
      </c>
      <c r="D54" s="64" t="s">
        <v>147</v>
      </c>
      <c r="E54" s="76" t="s">
        <v>531</v>
      </c>
      <c r="F54" s="64" t="s">
        <v>198</v>
      </c>
      <c r="G54" s="220">
        <v>0.1</v>
      </c>
      <c r="H54" s="229">
        <v>0.1</v>
      </c>
      <c r="I54" s="229">
        <v>0</v>
      </c>
      <c r="J54" s="275">
        <f t="shared" si="1"/>
        <v>0</v>
      </c>
      <c r="K54" s="234"/>
      <c r="L54" s="2"/>
    </row>
    <row r="55" spans="2:13" ht="47.25" customHeight="1" x14ac:dyDescent="0.2">
      <c r="B55" s="206" t="s">
        <v>473</v>
      </c>
      <c r="C55" s="88">
        <v>901</v>
      </c>
      <c r="D55" s="64" t="s">
        <v>147</v>
      </c>
      <c r="E55" s="76" t="s">
        <v>532</v>
      </c>
      <c r="F55" s="77"/>
      <c r="G55" s="220">
        <f>G56+G57</f>
        <v>106.4</v>
      </c>
      <c r="H55" s="220">
        <f t="shared" ref="H55:I55" si="13">H56+H57</f>
        <v>106.4</v>
      </c>
      <c r="I55" s="220">
        <f t="shared" si="13"/>
        <v>15.1</v>
      </c>
      <c r="J55" s="275">
        <f t="shared" si="1"/>
        <v>14.19172932330827</v>
      </c>
      <c r="K55" s="234"/>
      <c r="L55" s="2"/>
    </row>
    <row r="56" spans="2:13" ht="32.25" customHeight="1" x14ac:dyDescent="0.2">
      <c r="B56" s="276" t="s">
        <v>196</v>
      </c>
      <c r="C56" s="88">
        <v>901</v>
      </c>
      <c r="D56" s="64" t="s">
        <v>147</v>
      </c>
      <c r="E56" s="76" t="s">
        <v>532</v>
      </c>
      <c r="F56" s="64" t="s">
        <v>195</v>
      </c>
      <c r="G56" s="220">
        <v>54.3</v>
      </c>
      <c r="H56" s="229">
        <v>54.3</v>
      </c>
      <c r="I56" s="229">
        <v>15.1</v>
      </c>
      <c r="J56" s="275">
        <f t="shared" si="1"/>
        <v>27.808471454880294</v>
      </c>
      <c r="K56" s="234"/>
      <c r="L56" s="2"/>
    </row>
    <row r="57" spans="2:13" ht="49.5" customHeight="1" x14ac:dyDescent="0.2">
      <c r="B57" s="276" t="s">
        <v>199</v>
      </c>
      <c r="C57" s="88">
        <v>901</v>
      </c>
      <c r="D57" s="64" t="s">
        <v>147</v>
      </c>
      <c r="E57" s="76" t="s">
        <v>532</v>
      </c>
      <c r="F57" s="64" t="s">
        <v>198</v>
      </c>
      <c r="G57" s="220">
        <v>52.1</v>
      </c>
      <c r="H57" s="229">
        <v>52.1</v>
      </c>
      <c r="I57" s="229">
        <v>0</v>
      </c>
      <c r="J57" s="275">
        <f t="shared" si="1"/>
        <v>0</v>
      </c>
      <c r="K57" s="234"/>
      <c r="L57" s="2"/>
    </row>
    <row r="58" spans="2:13" ht="80.25" customHeight="1" x14ac:dyDescent="0.2">
      <c r="B58" s="206" t="s">
        <v>28</v>
      </c>
      <c r="C58" s="88">
        <v>901</v>
      </c>
      <c r="D58" s="64" t="s">
        <v>147</v>
      </c>
      <c r="E58" s="64" t="s">
        <v>382</v>
      </c>
      <c r="F58" s="64"/>
      <c r="G58" s="220">
        <f>G59</f>
        <v>5562.3</v>
      </c>
      <c r="H58" s="220">
        <f t="shared" ref="H58:I58" si="14">H59</f>
        <v>5562.3</v>
      </c>
      <c r="I58" s="220">
        <f t="shared" si="14"/>
        <v>1497.1</v>
      </c>
      <c r="J58" s="275">
        <f t="shared" si="1"/>
        <v>26.91512503820362</v>
      </c>
      <c r="K58" s="234"/>
      <c r="L58" s="2"/>
    </row>
    <row r="59" spans="2:13" ht="48.75" customHeight="1" x14ac:dyDescent="0.2">
      <c r="B59" s="206" t="s">
        <v>178</v>
      </c>
      <c r="C59" s="88">
        <v>901</v>
      </c>
      <c r="D59" s="64" t="s">
        <v>147</v>
      </c>
      <c r="E59" s="64" t="s">
        <v>164</v>
      </c>
      <c r="F59" s="77"/>
      <c r="G59" s="220">
        <f>G60+G61</f>
        <v>5562.3</v>
      </c>
      <c r="H59" s="220">
        <f t="shared" ref="H59:I59" si="15">H60+H61</f>
        <v>5562.3</v>
      </c>
      <c r="I59" s="220">
        <f t="shared" si="15"/>
        <v>1497.1</v>
      </c>
      <c r="J59" s="275">
        <f t="shared" si="1"/>
        <v>26.91512503820362</v>
      </c>
      <c r="K59" s="234"/>
      <c r="L59" s="2"/>
    </row>
    <row r="60" spans="2:13" ht="29.25" customHeight="1" x14ac:dyDescent="0.2">
      <c r="B60" s="276" t="s">
        <v>253</v>
      </c>
      <c r="C60" s="88">
        <v>901</v>
      </c>
      <c r="D60" s="64" t="s">
        <v>147</v>
      </c>
      <c r="E60" s="64" t="s">
        <v>164</v>
      </c>
      <c r="F60" s="64" t="s">
        <v>243</v>
      </c>
      <c r="G60" s="220">
        <v>4871.6000000000004</v>
      </c>
      <c r="H60" s="229">
        <v>4871.6000000000004</v>
      </c>
      <c r="I60" s="229">
        <v>1245.5999999999999</v>
      </c>
      <c r="J60" s="275">
        <f t="shared" si="1"/>
        <v>25.568601691436076</v>
      </c>
      <c r="K60" s="234"/>
      <c r="L60" s="2"/>
    </row>
    <row r="61" spans="2:13" ht="49.5" customHeight="1" x14ac:dyDescent="0.2">
      <c r="B61" s="276" t="s">
        <v>199</v>
      </c>
      <c r="C61" s="88">
        <v>901</v>
      </c>
      <c r="D61" s="64" t="s">
        <v>147</v>
      </c>
      <c r="E61" s="64" t="s">
        <v>164</v>
      </c>
      <c r="F61" s="64" t="s">
        <v>198</v>
      </c>
      <c r="G61" s="220">
        <v>690.7</v>
      </c>
      <c r="H61" s="229">
        <v>690.7</v>
      </c>
      <c r="I61" s="229">
        <v>251.5</v>
      </c>
      <c r="J61" s="275">
        <f t="shared" si="1"/>
        <v>36.412335312002313</v>
      </c>
      <c r="K61" s="234"/>
      <c r="L61" s="2"/>
    </row>
    <row r="62" spans="2:13" ht="94.5" customHeight="1" x14ac:dyDescent="0.2">
      <c r="B62" s="206" t="s">
        <v>262</v>
      </c>
      <c r="C62" s="88">
        <v>901</v>
      </c>
      <c r="D62" s="64" t="s">
        <v>147</v>
      </c>
      <c r="E62" s="76" t="s">
        <v>384</v>
      </c>
      <c r="F62" s="64"/>
      <c r="G62" s="220">
        <f>G63+G65+G68</f>
        <v>541.5</v>
      </c>
      <c r="H62" s="220">
        <f t="shared" ref="H62:I62" si="16">H63+H65+H68</f>
        <v>541.5</v>
      </c>
      <c r="I62" s="220">
        <f t="shared" si="16"/>
        <v>133.6</v>
      </c>
      <c r="J62" s="275">
        <f t="shared" si="1"/>
        <v>24.672206832871652</v>
      </c>
      <c r="K62" s="234"/>
      <c r="L62" s="2"/>
    </row>
    <row r="63" spans="2:13" ht="33" customHeight="1" x14ac:dyDescent="0.2">
      <c r="B63" s="282" t="s">
        <v>514</v>
      </c>
      <c r="C63" s="88">
        <v>901</v>
      </c>
      <c r="D63" s="64" t="s">
        <v>147</v>
      </c>
      <c r="E63" s="76" t="s">
        <v>165</v>
      </c>
      <c r="F63" s="64"/>
      <c r="G63" s="220">
        <f>G64</f>
        <v>100</v>
      </c>
      <c r="H63" s="220">
        <f t="shared" ref="H63:I63" si="17">H64</f>
        <v>100</v>
      </c>
      <c r="I63" s="220">
        <f t="shared" si="17"/>
        <v>0</v>
      </c>
      <c r="J63" s="275">
        <f t="shared" si="1"/>
        <v>0</v>
      </c>
      <c r="K63" s="234"/>
      <c r="L63" s="2"/>
    </row>
    <row r="64" spans="2:13" ht="51" customHeight="1" x14ac:dyDescent="0.2">
      <c r="B64" s="276" t="s">
        <v>199</v>
      </c>
      <c r="C64" s="88">
        <v>901</v>
      </c>
      <c r="D64" s="64" t="s">
        <v>147</v>
      </c>
      <c r="E64" s="76" t="s">
        <v>165</v>
      </c>
      <c r="F64" s="64" t="s">
        <v>198</v>
      </c>
      <c r="G64" s="220">
        <v>100</v>
      </c>
      <c r="H64" s="229">
        <v>100</v>
      </c>
      <c r="I64" s="229">
        <v>0</v>
      </c>
      <c r="J64" s="275">
        <f t="shared" si="1"/>
        <v>0</v>
      </c>
      <c r="K64" s="234"/>
      <c r="L64" s="2"/>
    </row>
    <row r="65" spans="2:12" ht="64.5" customHeight="1" x14ac:dyDescent="0.2">
      <c r="B65" s="206" t="s">
        <v>419</v>
      </c>
      <c r="C65" s="88">
        <v>901</v>
      </c>
      <c r="D65" s="64" t="s">
        <v>147</v>
      </c>
      <c r="E65" s="76" t="s">
        <v>357</v>
      </c>
      <c r="F65" s="64"/>
      <c r="G65" s="220">
        <f>G67+G66</f>
        <v>356.9</v>
      </c>
      <c r="H65" s="220">
        <f t="shared" ref="H65:I65" si="18">H67+H66</f>
        <v>356.9</v>
      </c>
      <c r="I65" s="220">
        <f t="shared" si="18"/>
        <v>133.6</v>
      </c>
      <c r="J65" s="275">
        <f t="shared" si="1"/>
        <v>37.433454749229476</v>
      </c>
      <c r="K65" s="234"/>
      <c r="L65" s="2"/>
    </row>
    <row r="66" spans="2:12" ht="33" customHeight="1" x14ac:dyDescent="0.2">
      <c r="B66" s="276" t="s">
        <v>196</v>
      </c>
      <c r="C66" s="88">
        <v>901</v>
      </c>
      <c r="D66" s="64" t="s">
        <v>147</v>
      </c>
      <c r="E66" s="76" t="s">
        <v>357</v>
      </c>
      <c r="F66" s="64" t="s">
        <v>195</v>
      </c>
      <c r="G66" s="220">
        <v>136.9</v>
      </c>
      <c r="H66" s="229">
        <v>136.9</v>
      </c>
      <c r="I66" s="229">
        <v>17.7</v>
      </c>
      <c r="J66" s="275">
        <f t="shared" si="1"/>
        <v>12.929145361577794</v>
      </c>
      <c r="K66" s="234"/>
      <c r="L66" s="2"/>
    </row>
    <row r="67" spans="2:12" ht="49.5" customHeight="1" x14ac:dyDescent="0.2">
      <c r="B67" s="276" t="s">
        <v>199</v>
      </c>
      <c r="C67" s="88">
        <v>901</v>
      </c>
      <c r="D67" s="64" t="s">
        <v>147</v>
      </c>
      <c r="E67" s="76" t="s">
        <v>357</v>
      </c>
      <c r="F67" s="64" t="s">
        <v>198</v>
      </c>
      <c r="G67" s="220">
        <v>220</v>
      </c>
      <c r="H67" s="229">
        <v>220</v>
      </c>
      <c r="I67" s="229">
        <v>115.9</v>
      </c>
      <c r="J67" s="275">
        <f t="shared" si="1"/>
        <v>52.681818181818187</v>
      </c>
      <c r="K67" s="234"/>
      <c r="L67" s="2"/>
    </row>
    <row r="68" spans="2:12" ht="46.5" customHeight="1" x14ac:dyDescent="0.2">
      <c r="B68" s="283" t="s">
        <v>103</v>
      </c>
      <c r="C68" s="88">
        <v>901</v>
      </c>
      <c r="D68" s="64" t="s">
        <v>147</v>
      </c>
      <c r="E68" s="90" t="s">
        <v>101</v>
      </c>
      <c r="F68" s="64"/>
      <c r="G68" s="220">
        <f>G69</f>
        <v>84.6</v>
      </c>
      <c r="H68" s="220">
        <f t="shared" ref="H68:I68" si="19">H69</f>
        <v>84.6</v>
      </c>
      <c r="I68" s="220">
        <f t="shared" si="19"/>
        <v>0</v>
      </c>
      <c r="J68" s="275">
        <f t="shared" si="1"/>
        <v>0</v>
      </c>
      <c r="K68" s="234"/>
      <c r="L68" s="2"/>
    </row>
    <row r="69" spans="2:12" ht="31.5" customHeight="1" x14ac:dyDescent="0.2">
      <c r="B69" s="206" t="s">
        <v>258</v>
      </c>
      <c r="C69" s="88">
        <v>901</v>
      </c>
      <c r="D69" s="64" t="s">
        <v>147</v>
      </c>
      <c r="E69" s="90" t="s">
        <v>101</v>
      </c>
      <c r="F69" s="64" t="s">
        <v>510</v>
      </c>
      <c r="G69" s="220">
        <v>84.6</v>
      </c>
      <c r="H69" s="229">
        <v>84.6</v>
      </c>
      <c r="I69" s="229">
        <v>0</v>
      </c>
      <c r="J69" s="275">
        <f t="shared" si="1"/>
        <v>0</v>
      </c>
      <c r="K69" s="234"/>
      <c r="L69" s="2"/>
    </row>
    <row r="70" spans="2:12" ht="81" customHeight="1" x14ac:dyDescent="0.2">
      <c r="B70" s="206" t="s">
        <v>389</v>
      </c>
      <c r="C70" s="88">
        <v>901</v>
      </c>
      <c r="D70" s="64" t="s">
        <v>147</v>
      </c>
      <c r="E70" s="76" t="s">
        <v>399</v>
      </c>
      <c r="F70" s="64"/>
      <c r="G70" s="220">
        <f>G71</f>
        <v>2811.7</v>
      </c>
      <c r="H70" s="220">
        <f t="shared" ref="H70:I71" si="20">H71</f>
        <v>2811.7</v>
      </c>
      <c r="I70" s="220">
        <f t="shared" si="20"/>
        <v>316.2</v>
      </c>
      <c r="J70" s="275">
        <f t="shared" si="1"/>
        <v>11.245865490628445</v>
      </c>
      <c r="K70" s="234"/>
      <c r="L70" s="2"/>
    </row>
    <row r="71" spans="2:12" ht="47.25" customHeight="1" x14ac:dyDescent="0.2">
      <c r="B71" s="206" t="s">
        <v>398</v>
      </c>
      <c r="C71" s="88">
        <v>901</v>
      </c>
      <c r="D71" s="64" t="s">
        <v>147</v>
      </c>
      <c r="E71" s="76" t="s">
        <v>358</v>
      </c>
      <c r="F71" s="64"/>
      <c r="G71" s="220">
        <f>G72</f>
        <v>2811.7</v>
      </c>
      <c r="H71" s="220">
        <f t="shared" si="20"/>
        <v>2811.7</v>
      </c>
      <c r="I71" s="220">
        <f t="shared" si="20"/>
        <v>316.2</v>
      </c>
      <c r="J71" s="275">
        <f t="shared" si="1"/>
        <v>11.245865490628445</v>
      </c>
      <c r="K71" s="234"/>
      <c r="L71" s="2"/>
    </row>
    <row r="72" spans="2:12" ht="48" customHeight="1" x14ac:dyDescent="0.2">
      <c r="B72" s="276" t="s">
        <v>199</v>
      </c>
      <c r="C72" s="88">
        <v>901</v>
      </c>
      <c r="D72" s="64" t="s">
        <v>147</v>
      </c>
      <c r="E72" s="76" t="s">
        <v>358</v>
      </c>
      <c r="F72" s="64" t="s">
        <v>198</v>
      </c>
      <c r="G72" s="226">
        <v>2811.7</v>
      </c>
      <c r="H72" s="229">
        <v>2811.7</v>
      </c>
      <c r="I72" s="229">
        <v>316.2</v>
      </c>
      <c r="J72" s="275">
        <f t="shared" si="1"/>
        <v>11.245865490628445</v>
      </c>
      <c r="K72" s="234"/>
      <c r="L72" s="2"/>
    </row>
    <row r="73" spans="2:12" ht="79.5" customHeight="1" x14ac:dyDescent="0.2">
      <c r="B73" s="206" t="s">
        <v>246</v>
      </c>
      <c r="C73" s="88">
        <v>901</v>
      </c>
      <c r="D73" s="64" t="s">
        <v>147</v>
      </c>
      <c r="E73" s="76" t="s">
        <v>386</v>
      </c>
      <c r="F73" s="64"/>
      <c r="G73" s="220">
        <f>G74+G76</f>
        <v>394.4</v>
      </c>
      <c r="H73" s="220">
        <f t="shared" ref="H73:I73" si="21">H74+H76</f>
        <v>394.4</v>
      </c>
      <c r="I73" s="220">
        <f t="shared" si="21"/>
        <v>4.5</v>
      </c>
      <c r="J73" s="275">
        <f t="shared" si="1"/>
        <v>1.1409736308316429</v>
      </c>
      <c r="K73" s="234"/>
      <c r="L73" s="2"/>
    </row>
    <row r="74" spans="2:12" ht="30" customHeight="1" x14ac:dyDescent="0.2">
      <c r="B74" s="206" t="s">
        <v>240</v>
      </c>
      <c r="C74" s="88">
        <v>901</v>
      </c>
      <c r="D74" s="64" t="s">
        <v>147</v>
      </c>
      <c r="E74" s="76" t="s">
        <v>359</v>
      </c>
      <c r="F74" s="64"/>
      <c r="G74" s="220">
        <f>G75</f>
        <v>62.4</v>
      </c>
      <c r="H74" s="220">
        <f t="shared" ref="H74:I74" si="22">H75</f>
        <v>62.4</v>
      </c>
      <c r="I74" s="220">
        <f t="shared" si="22"/>
        <v>4.5</v>
      </c>
      <c r="J74" s="275">
        <f t="shared" si="1"/>
        <v>7.2115384615384626</v>
      </c>
      <c r="K74" s="234"/>
      <c r="L74" s="2"/>
    </row>
    <row r="75" spans="2:12" ht="45.75" customHeight="1" x14ac:dyDescent="0.2">
      <c r="B75" s="276" t="s">
        <v>199</v>
      </c>
      <c r="C75" s="88">
        <v>901</v>
      </c>
      <c r="D75" s="64" t="s">
        <v>147</v>
      </c>
      <c r="E75" s="76" t="s">
        <v>359</v>
      </c>
      <c r="F75" s="64" t="s">
        <v>198</v>
      </c>
      <c r="G75" s="220">
        <v>62.4</v>
      </c>
      <c r="H75" s="229">
        <v>62.4</v>
      </c>
      <c r="I75" s="229">
        <v>4.5</v>
      </c>
      <c r="J75" s="275">
        <f t="shared" si="1"/>
        <v>7.2115384615384626</v>
      </c>
      <c r="K75" s="234"/>
      <c r="L75" s="2"/>
    </row>
    <row r="76" spans="2:12" ht="94.5" customHeight="1" x14ac:dyDescent="0.2">
      <c r="B76" s="206" t="s">
        <v>241</v>
      </c>
      <c r="C76" s="88">
        <v>901</v>
      </c>
      <c r="D76" s="64" t="s">
        <v>147</v>
      </c>
      <c r="E76" s="76" t="s">
        <v>528</v>
      </c>
      <c r="F76" s="64"/>
      <c r="G76" s="220">
        <f>G77</f>
        <v>332</v>
      </c>
      <c r="H76" s="220">
        <f t="shared" ref="H76:I76" si="23">H77</f>
        <v>332</v>
      </c>
      <c r="I76" s="220">
        <f t="shared" si="23"/>
        <v>0</v>
      </c>
      <c r="J76" s="275">
        <f t="shared" si="1"/>
        <v>0</v>
      </c>
      <c r="K76" s="234"/>
      <c r="L76" s="2"/>
    </row>
    <row r="77" spans="2:12" ht="48" customHeight="1" x14ac:dyDescent="0.2">
      <c r="B77" s="276" t="s">
        <v>199</v>
      </c>
      <c r="C77" s="88">
        <v>901</v>
      </c>
      <c r="D77" s="64" t="s">
        <v>147</v>
      </c>
      <c r="E77" s="76" t="s">
        <v>528</v>
      </c>
      <c r="F77" s="64" t="s">
        <v>198</v>
      </c>
      <c r="G77" s="220">
        <v>332</v>
      </c>
      <c r="H77" s="229">
        <v>332</v>
      </c>
      <c r="I77" s="229">
        <v>0</v>
      </c>
      <c r="J77" s="275">
        <f t="shared" si="1"/>
        <v>0</v>
      </c>
      <c r="K77" s="234"/>
      <c r="L77" s="2"/>
    </row>
    <row r="78" spans="2:12" ht="17.25" customHeight="1" x14ac:dyDescent="0.2">
      <c r="B78" s="276" t="s">
        <v>194</v>
      </c>
      <c r="C78" s="152">
        <v>901</v>
      </c>
      <c r="D78" s="164" t="s">
        <v>147</v>
      </c>
      <c r="E78" s="84" t="s">
        <v>668</v>
      </c>
      <c r="F78" s="64"/>
      <c r="G78" s="219">
        <f>G79</f>
        <v>20</v>
      </c>
      <c r="H78" s="219">
        <f t="shared" ref="H78:I79" si="24">H79</f>
        <v>20</v>
      </c>
      <c r="I78" s="219">
        <f t="shared" si="24"/>
        <v>0</v>
      </c>
      <c r="J78" s="275">
        <f t="shared" si="1"/>
        <v>0</v>
      </c>
      <c r="K78" s="234"/>
      <c r="L78" s="2"/>
    </row>
    <row r="79" spans="2:12" ht="33.75" customHeight="1" x14ac:dyDescent="0.2">
      <c r="B79" s="277" t="s">
        <v>669</v>
      </c>
      <c r="C79" s="152">
        <v>901</v>
      </c>
      <c r="D79" s="164" t="s">
        <v>147</v>
      </c>
      <c r="E79" s="84" t="s">
        <v>670</v>
      </c>
      <c r="F79" s="78"/>
      <c r="G79" s="220">
        <f>G80</f>
        <v>20</v>
      </c>
      <c r="H79" s="220">
        <f t="shared" si="24"/>
        <v>20</v>
      </c>
      <c r="I79" s="220">
        <f t="shared" si="24"/>
        <v>0</v>
      </c>
      <c r="J79" s="275">
        <f t="shared" si="1"/>
        <v>0</v>
      </c>
      <c r="K79" s="234"/>
      <c r="L79" s="2"/>
    </row>
    <row r="80" spans="2:12" ht="48.75" customHeight="1" thickBot="1" x14ac:dyDescent="0.25">
      <c r="B80" s="277" t="s">
        <v>199</v>
      </c>
      <c r="C80" s="152">
        <v>901</v>
      </c>
      <c r="D80" s="164" t="s">
        <v>147</v>
      </c>
      <c r="E80" s="157" t="s">
        <v>670</v>
      </c>
      <c r="F80" s="78" t="s">
        <v>198</v>
      </c>
      <c r="G80" s="222">
        <v>20</v>
      </c>
      <c r="H80" s="245">
        <v>20</v>
      </c>
      <c r="I80" s="245">
        <v>0</v>
      </c>
      <c r="J80" s="278">
        <f t="shared" si="1"/>
        <v>0</v>
      </c>
      <c r="K80" s="234"/>
      <c r="L80" s="2"/>
    </row>
    <row r="81" spans="2:12" ht="47.25" customHeight="1" thickBot="1" x14ac:dyDescent="0.25">
      <c r="B81" s="238" t="s">
        <v>306</v>
      </c>
      <c r="C81" s="58">
        <v>901</v>
      </c>
      <c r="D81" s="61" t="s">
        <v>305</v>
      </c>
      <c r="E81" s="92"/>
      <c r="F81" s="93"/>
      <c r="G81" s="217">
        <f>G82+G95+G104</f>
        <v>14632.399999999998</v>
      </c>
      <c r="H81" s="217">
        <f t="shared" ref="H81:I81" si="25">H82+H95+H104</f>
        <v>14632.399999999998</v>
      </c>
      <c r="I81" s="217">
        <f t="shared" si="25"/>
        <v>1815.3</v>
      </c>
      <c r="J81" s="239">
        <f t="shared" si="1"/>
        <v>12.406030452967389</v>
      </c>
      <c r="K81" s="234"/>
      <c r="L81" s="2"/>
    </row>
    <row r="82" spans="2:12" ht="65.25" customHeight="1" thickBot="1" x14ac:dyDescent="0.25">
      <c r="B82" s="244" t="s">
        <v>536</v>
      </c>
      <c r="C82" s="67">
        <v>901</v>
      </c>
      <c r="D82" s="62" t="s">
        <v>282</v>
      </c>
      <c r="E82" s="62"/>
      <c r="F82" s="62"/>
      <c r="G82" s="218">
        <f>G83</f>
        <v>10832.599999999999</v>
      </c>
      <c r="H82" s="218">
        <f t="shared" ref="H82:I82" si="26">H83</f>
        <v>10832.599999999999</v>
      </c>
      <c r="I82" s="218">
        <f t="shared" si="26"/>
        <v>1781.1</v>
      </c>
      <c r="J82" s="248">
        <f t="shared" si="1"/>
        <v>16.44203607628824</v>
      </c>
      <c r="K82" s="234"/>
      <c r="L82" s="2"/>
    </row>
    <row r="83" spans="2:12" ht="63" customHeight="1" x14ac:dyDescent="0.2">
      <c r="B83" s="279" t="s">
        <v>709</v>
      </c>
      <c r="C83" s="71">
        <v>901</v>
      </c>
      <c r="D83" s="65" t="s">
        <v>282</v>
      </c>
      <c r="E83" s="94" t="s">
        <v>403</v>
      </c>
      <c r="F83" s="87"/>
      <c r="G83" s="222">
        <f>G84+G91</f>
        <v>10832.599999999999</v>
      </c>
      <c r="H83" s="222">
        <f t="shared" ref="H83:I83" si="27">H84+H91</f>
        <v>10832.599999999999</v>
      </c>
      <c r="I83" s="222">
        <f t="shared" si="27"/>
        <v>1781.1</v>
      </c>
      <c r="J83" s="274">
        <f t="shared" si="1"/>
        <v>16.44203607628824</v>
      </c>
      <c r="K83" s="234"/>
      <c r="L83" s="2"/>
    </row>
    <row r="84" spans="2:12" ht="78" customHeight="1" x14ac:dyDescent="0.2">
      <c r="B84" s="276" t="s">
        <v>244</v>
      </c>
      <c r="C84" s="88">
        <v>901</v>
      </c>
      <c r="D84" s="64" t="s">
        <v>282</v>
      </c>
      <c r="E84" s="76" t="s">
        <v>408</v>
      </c>
      <c r="F84" s="77"/>
      <c r="G84" s="220">
        <f>G85+G87+G89</f>
        <v>706.4</v>
      </c>
      <c r="H84" s="220">
        <f t="shared" ref="H84:I84" si="28">H85+H87+H89</f>
        <v>706.4</v>
      </c>
      <c r="I84" s="220">
        <f t="shared" si="28"/>
        <v>2.2999999999999998</v>
      </c>
      <c r="J84" s="275">
        <f t="shared" si="1"/>
        <v>0.32559456398640996</v>
      </c>
      <c r="K84" s="234"/>
      <c r="L84" s="2"/>
    </row>
    <row r="85" spans="2:12" ht="48.75" customHeight="1" x14ac:dyDescent="0.2">
      <c r="B85" s="206" t="s">
        <v>247</v>
      </c>
      <c r="C85" s="88">
        <v>901</v>
      </c>
      <c r="D85" s="64" t="s">
        <v>282</v>
      </c>
      <c r="E85" s="76" t="s">
        <v>409</v>
      </c>
      <c r="F85" s="64"/>
      <c r="G85" s="220">
        <f>G86</f>
        <v>292.39999999999998</v>
      </c>
      <c r="H85" s="220">
        <f t="shared" ref="H85:I85" si="29">H86</f>
        <v>292.39999999999998</v>
      </c>
      <c r="I85" s="220">
        <f t="shared" si="29"/>
        <v>2.2999999999999998</v>
      </c>
      <c r="J85" s="275">
        <f t="shared" si="1"/>
        <v>0.78659370725034194</v>
      </c>
      <c r="K85" s="234"/>
      <c r="L85" s="2"/>
    </row>
    <row r="86" spans="2:12" ht="47.25" customHeight="1" x14ac:dyDescent="0.2">
      <c r="B86" s="276" t="s">
        <v>199</v>
      </c>
      <c r="C86" s="88">
        <v>901</v>
      </c>
      <c r="D86" s="64" t="s">
        <v>282</v>
      </c>
      <c r="E86" s="76" t="s">
        <v>409</v>
      </c>
      <c r="F86" s="64" t="s">
        <v>198</v>
      </c>
      <c r="G86" s="220">
        <v>292.39999999999998</v>
      </c>
      <c r="H86" s="229">
        <v>292.39999999999998</v>
      </c>
      <c r="I86" s="229">
        <v>2.2999999999999998</v>
      </c>
      <c r="J86" s="275">
        <f t="shared" ref="J86:J149" si="30">I86/H86*100</f>
        <v>0.78659370725034194</v>
      </c>
      <c r="K86" s="234"/>
      <c r="L86" s="2"/>
    </row>
    <row r="87" spans="2:12" ht="31.5" customHeight="1" x14ac:dyDescent="0.2">
      <c r="B87" s="276" t="s">
        <v>248</v>
      </c>
      <c r="C87" s="88">
        <v>901</v>
      </c>
      <c r="D87" s="64" t="s">
        <v>282</v>
      </c>
      <c r="E87" s="76" t="s">
        <v>410</v>
      </c>
      <c r="F87" s="64"/>
      <c r="G87" s="220">
        <f>G88</f>
        <v>17</v>
      </c>
      <c r="H87" s="220">
        <f t="shared" ref="H87:I87" si="31">H88</f>
        <v>17</v>
      </c>
      <c r="I87" s="220">
        <f t="shared" si="31"/>
        <v>0</v>
      </c>
      <c r="J87" s="275">
        <f t="shared" si="30"/>
        <v>0</v>
      </c>
      <c r="K87" s="234"/>
      <c r="L87" s="2"/>
    </row>
    <row r="88" spans="2:12" ht="48.75" customHeight="1" x14ac:dyDescent="0.2">
      <c r="B88" s="276" t="s">
        <v>199</v>
      </c>
      <c r="C88" s="88">
        <v>901</v>
      </c>
      <c r="D88" s="64" t="s">
        <v>282</v>
      </c>
      <c r="E88" s="76" t="s">
        <v>410</v>
      </c>
      <c r="F88" s="64" t="s">
        <v>198</v>
      </c>
      <c r="G88" s="220">
        <v>17</v>
      </c>
      <c r="H88" s="229">
        <v>17</v>
      </c>
      <c r="I88" s="229">
        <v>0</v>
      </c>
      <c r="J88" s="275">
        <f t="shared" si="30"/>
        <v>0</v>
      </c>
      <c r="K88" s="234"/>
      <c r="L88" s="2"/>
    </row>
    <row r="89" spans="2:12" ht="48" customHeight="1" x14ac:dyDescent="0.2">
      <c r="B89" s="206" t="s">
        <v>85</v>
      </c>
      <c r="C89" s="88">
        <v>901</v>
      </c>
      <c r="D89" s="64" t="s">
        <v>282</v>
      </c>
      <c r="E89" s="76" t="s">
        <v>86</v>
      </c>
      <c r="F89" s="64"/>
      <c r="G89" s="220">
        <f>G90</f>
        <v>397</v>
      </c>
      <c r="H89" s="220">
        <f t="shared" ref="H89:I89" si="32">H90</f>
        <v>397</v>
      </c>
      <c r="I89" s="220">
        <f t="shared" si="32"/>
        <v>0</v>
      </c>
      <c r="J89" s="275">
        <f t="shared" si="30"/>
        <v>0</v>
      </c>
      <c r="K89" s="234"/>
      <c r="L89" s="2"/>
    </row>
    <row r="90" spans="2:12" ht="48" customHeight="1" x14ac:dyDescent="0.2">
      <c r="B90" s="276" t="s">
        <v>199</v>
      </c>
      <c r="C90" s="88">
        <v>901</v>
      </c>
      <c r="D90" s="64" t="s">
        <v>282</v>
      </c>
      <c r="E90" s="76" t="s">
        <v>86</v>
      </c>
      <c r="F90" s="64" t="s">
        <v>198</v>
      </c>
      <c r="G90" s="220">
        <v>397</v>
      </c>
      <c r="H90" s="229">
        <v>397</v>
      </c>
      <c r="I90" s="229">
        <v>0</v>
      </c>
      <c r="J90" s="275">
        <f t="shared" si="30"/>
        <v>0</v>
      </c>
      <c r="K90" s="234"/>
      <c r="L90" s="2"/>
    </row>
    <row r="91" spans="2:12" ht="49.5" customHeight="1" x14ac:dyDescent="0.2">
      <c r="B91" s="276" t="s">
        <v>215</v>
      </c>
      <c r="C91" s="88">
        <v>901</v>
      </c>
      <c r="D91" s="64" t="s">
        <v>282</v>
      </c>
      <c r="E91" s="76" t="s">
        <v>411</v>
      </c>
      <c r="F91" s="64"/>
      <c r="G91" s="220">
        <f>G92</f>
        <v>10126.199999999999</v>
      </c>
      <c r="H91" s="220">
        <f t="shared" ref="H91:I91" si="33">H92</f>
        <v>10126.199999999999</v>
      </c>
      <c r="I91" s="220">
        <f t="shared" si="33"/>
        <v>1778.8</v>
      </c>
      <c r="J91" s="275">
        <f t="shared" si="30"/>
        <v>17.566313128320594</v>
      </c>
      <c r="K91" s="234"/>
      <c r="L91" s="2"/>
    </row>
    <row r="92" spans="2:12" ht="45" customHeight="1" x14ac:dyDescent="0.2">
      <c r="B92" s="276" t="s">
        <v>214</v>
      </c>
      <c r="C92" s="88">
        <v>901</v>
      </c>
      <c r="D92" s="64" t="s">
        <v>282</v>
      </c>
      <c r="E92" s="76" t="s">
        <v>412</v>
      </c>
      <c r="F92" s="64"/>
      <c r="G92" s="220">
        <f>G93+G94</f>
        <v>10126.199999999999</v>
      </c>
      <c r="H92" s="220">
        <f t="shared" ref="H92:I92" si="34">H93+H94</f>
        <v>10126.199999999999</v>
      </c>
      <c r="I92" s="220">
        <f t="shared" si="34"/>
        <v>1778.8</v>
      </c>
      <c r="J92" s="275">
        <f t="shared" si="30"/>
        <v>17.566313128320594</v>
      </c>
      <c r="K92" s="234"/>
      <c r="L92" s="2"/>
    </row>
    <row r="93" spans="2:12" ht="31.5" customHeight="1" x14ac:dyDescent="0.2">
      <c r="B93" s="276" t="s">
        <v>253</v>
      </c>
      <c r="C93" s="88">
        <v>901</v>
      </c>
      <c r="D93" s="64" t="s">
        <v>282</v>
      </c>
      <c r="E93" s="76" t="s">
        <v>412</v>
      </c>
      <c r="F93" s="64" t="s">
        <v>243</v>
      </c>
      <c r="G93" s="220">
        <v>8737.4</v>
      </c>
      <c r="H93" s="229">
        <v>8737.4</v>
      </c>
      <c r="I93" s="229">
        <v>1663.7</v>
      </c>
      <c r="J93" s="275">
        <f t="shared" si="30"/>
        <v>19.041133517980178</v>
      </c>
      <c r="K93" s="234"/>
      <c r="L93" s="2"/>
    </row>
    <row r="94" spans="2:12" ht="49.5" customHeight="1" thickBot="1" x14ac:dyDescent="0.25">
      <c r="B94" s="279" t="s">
        <v>199</v>
      </c>
      <c r="C94" s="73">
        <v>901</v>
      </c>
      <c r="D94" s="78" t="s">
        <v>282</v>
      </c>
      <c r="E94" s="95" t="s">
        <v>412</v>
      </c>
      <c r="F94" s="78" t="s">
        <v>198</v>
      </c>
      <c r="G94" s="221">
        <v>1388.8</v>
      </c>
      <c r="H94" s="245">
        <v>1388.8</v>
      </c>
      <c r="I94" s="245">
        <v>115.1</v>
      </c>
      <c r="J94" s="278">
        <f t="shared" si="30"/>
        <v>8.2877304147465445</v>
      </c>
      <c r="K94" s="234"/>
      <c r="L94" s="2"/>
    </row>
    <row r="95" spans="2:12" ht="15" customHeight="1" thickBot="1" x14ac:dyDescent="0.25">
      <c r="B95" s="244" t="s">
        <v>525</v>
      </c>
      <c r="C95" s="67">
        <v>901</v>
      </c>
      <c r="D95" s="62" t="s">
        <v>283</v>
      </c>
      <c r="E95" s="62"/>
      <c r="F95" s="62"/>
      <c r="G95" s="218">
        <f>G96</f>
        <v>1139</v>
      </c>
      <c r="H95" s="218">
        <f t="shared" ref="H95:I96" si="35">H96</f>
        <v>1139</v>
      </c>
      <c r="I95" s="218">
        <f t="shared" si="35"/>
        <v>0</v>
      </c>
      <c r="J95" s="248">
        <f t="shared" si="30"/>
        <v>0</v>
      </c>
      <c r="K95" s="234"/>
      <c r="L95" s="2"/>
    </row>
    <row r="96" spans="2:12" ht="64.5" customHeight="1" x14ac:dyDescent="0.2">
      <c r="B96" s="280" t="s">
        <v>709</v>
      </c>
      <c r="C96" s="96">
        <v>901</v>
      </c>
      <c r="D96" s="69" t="s">
        <v>283</v>
      </c>
      <c r="E96" s="75" t="s">
        <v>403</v>
      </c>
      <c r="F96" s="63"/>
      <c r="G96" s="219">
        <f>G97</f>
        <v>1139</v>
      </c>
      <c r="H96" s="219">
        <f t="shared" si="35"/>
        <v>1139</v>
      </c>
      <c r="I96" s="219">
        <f t="shared" si="35"/>
        <v>0</v>
      </c>
      <c r="J96" s="274">
        <f t="shared" si="30"/>
        <v>0</v>
      </c>
      <c r="K96" s="234"/>
      <c r="L96" s="2"/>
    </row>
    <row r="97" spans="2:12" ht="48.75" customHeight="1" x14ac:dyDescent="0.2">
      <c r="B97" s="276" t="s">
        <v>249</v>
      </c>
      <c r="C97" s="88">
        <v>901</v>
      </c>
      <c r="D97" s="64" t="s">
        <v>283</v>
      </c>
      <c r="E97" s="76" t="s">
        <v>413</v>
      </c>
      <c r="F97" s="77"/>
      <c r="G97" s="220">
        <f>G98+G100+G102</f>
        <v>1139</v>
      </c>
      <c r="H97" s="220">
        <f t="shared" ref="H97:I97" si="36">H98+H100+H102</f>
        <v>1139</v>
      </c>
      <c r="I97" s="220">
        <f t="shared" si="36"/>
        <v>0</v>
      </c>
      <c r="J97" s="275">
        <f t="shared" si="30"/>
        <v>0</v>
      </c>
      <c r="K97" s="234"/>
      <c r="L97" s="2"/>
    </row>
    <row r="98" spans="2:12" ht="45" customHeight="1" x14ac:dyDescent="0.2">
      <c r="B98" s="276" t="s">
        <v>250</v>
      </c>
      <c r="C98" s="88">
        <v>901</v>
      </c>
      <c r="D98" s="64" t="s">
        <v>283</v>
      </c>
      <c r="E98" s="76" t="s">
        <v>414</v>
      </c>
      <c r="F98" s="77"/>
      <c r="G98" s="220">
        <f>G99</f>
        <v>608</v>
      </c>
      <c r="H98" s="220">
        <f t="shared" ref="H98:I98" si="37">H99</f>
        <v>608</v>
      </c>
      <c r="I98" s="220">
        <f t="shared" si="37"/>
        <v>0</v>
      </c>
      <c r="J98" s="275">
        <f t="shared" si="30"/>
        <v>0</v>
      </c>
      <c r="K98" s="234"/>
      <c r="L98" s="2"/>
    </row>
    <row r="99" spans="2:12" ht="48.75" customHeight="1" x14ac:dyDescent="0.2">
      <c r="B99" s="276" t="s">
        <v>199</v>
      </c>
      <c r="C99" s="88">
        <v>901</v>
      </c>
      <c r="D99" s="64" t="s">
        <v>283</v>
      </c>
      <c r="E99" s="76" t="s">
        <v>414</v>
      </c>
      <c r="F99" s="64" t="s">
        <v>198</v>
      </c>
      <c r="G99" s="220">
        <v>608</v>
      </c>
      <c r="H99" s="229">
        <v>608</v>
      </c>
      <c r="I99" s="229">
        <v>0</v>
      </c>
      <c r="J99" s="275">
        <f t="shared" si="30"/>
        <v>0</v>
      </c>
      <c r="K99" s="234"/>
      <c r="L99" s="16"/>
    </row>
    <row r="100" spans="2:12" ht="47.25" customHeight="1" x14ac:dyDescent="0.2">
      <c r="B100" s="276" t="s">
        <v>251</v>
      </c>
      <c r="C100" s="88">
        <v>901</v>
      </c>
      <c r="D100" s="64" t="s">
        <v>283</v>
      </c>
      <c r="E100" s="76" t="s">
        <v>415</v>
      </c>
      <c r="F100" s="77"/>
      <c r="G100" s="220">
        <f>G101</f>
        <v>381</v>
      </c>
      <c r="H100" s="220">
        <f t="shared" ref="H100:I100" si="38">H101</f>
        <v>381</v>
      </c>
      <c r="I100" s="220">
        <f t="shared" si="38"/>
        <v>0</v>
      </c>
      <c r="J100" s="275">
        <f t="shared" si="30"/>
        <v>0</v>
      </c>
      <c r="K100" s="234"/>
      <c r="L100" s="2"/>
    </row>
    <row r="101" spans="2:12" ht="47.25" customHeight="1" x14ac:dyDescent="0.2">
      <c r="B101" s="276" t="s">
        <v>199</v>
      </c>
      <c r="C101" s="88">
        <v>901</v>
      </c>
      <c r="D101" s="64" t="s">
        <v>283</v>
      </c>
      <c r="E101" s="76" t="s">
        <v>415</v>
      </c>
      <c r="F101" s="64" t="s">
        <v>198</v>
      </c>
      <c r="G101" s="220">
        <v>381</v>
      </c>
      <c r="H101" s="229">
        <v>381</v>
      </c>
      <c r="I101" s="229">
        <v>0</v>
      </c>
      <c r="J101" s="275">
        <f t="shared" si="30"/>
        <v>0</v>
      </c>
      <c r="K101" s="234"/>
      <c r="L101" s="2"/>
    </row>
    <row r="102" spans="2:12" ht="78" customHeight="1" x14ac:dyDescent="0.2">
      <c r="B102" s="276" t="s">
        <v>46</v>
      </c>
      <c r="C102" s="88">
        <v>901</v>
      </c>
      <c r="D102" s="64" t="s">
        <v>283</v>
      </c>
      <c r="E102" s="76" t="s">
        <v>416</v>
      </c>
      <c r="F102" s="77"/>
      <c r="G102" s="220">
        <f>G103</f>
        <v>150</v>
      </c>
      <c r="H102" s="220">
        <f t="shared" ref="H102:I102" si="39">H103</f>
        <v>150</v>
      </c>
      <c r="I102" s="220">
        <f t="shared" si="39"/>
        <v>0</v>
      </c>
      <c r="J102" s="275">
        <f t="shared" si="30"/>
        <v>0</v>
      </c>
      <c r="K102" s="234"/>
      <c r="L102" s="2"/>
    </row>
    <row r="103" spans="2:12" ht="45" customHeight="1" thickBot="1" x14ac:dyDescent="0.25">
      <c r="B103" s="277" t="s">
        <v>199</v>
      </c>
      <c r="C103" s="73">
        <v>901</v>
      </c>
      <c r="D103" s="78" t="s">
        <v>283</v>
      </c>
      <c r="E103" s="95" t="s">
        <v>416</v>
      </c>
      <c r="F103" s="78" t="s">
        <v>198</v>
      </c>
      <c r="G103" s="221">
        <v>150</v>
      </c>
      <c r="H103" s="245">
        <v>150</v>
      </c>
      <c r="I103" s="245">
        <v>0</v>
      </c>
      <c r="J103" s="278">
        <f t="shared" si="30"/>
        <v>0</v>
      </c>
      <c r="K103" s="234"/>
      <c r="L103" s="2"/>
    </row>
    <row r="104" spans="2:12" ht="48" customHeight="1" thickBot="1" x14ac:dyDescent="0.25">
      <c r="B104" s="244" t="s">
        <v>143</v>
      </c>
      <c r="C104" s="67">
        <v>901</v>
      </c>
      <c r="D104" s="62" t="s">
        <v>142</v>
      </c>
      <c r="E104" s="62"/>
      <c r="F104" s="62"/>
      <c r="G104" s="218">
        <f>G105</f>
        <v>2660.7999999999997</v>
      </c>
      <c r="H104" s="218">
        <f t="shared" ref="H104:I104" si="40">H105</f>
        <v>2660.7999999999997</v>
      </c>
      <c r="I104" s="218">
        <f t="shared" si="40"/>
        <v>34.200000000000003</v>
      </c>
      <c r="J104" s="248">
        <f t="shared" si="30"/>
        <v>1.28532772098617</v>
      </c>
      <c r="K104" s="234"/>
      <c r="L104" s="2"/>
    </row>
    <row r="105" spans="2:12" ht="64.5" customHeight="1" x14ac:dyDescent="0.2">
      <c r="B105" s="273" t="s">
        <v>87</v>
      </c>
      <c r="C105" s="96">
        <v>901</v>
      </c>
      <c r="D105" s="69" t="s">
        <v>142</v>
      </c>
      <c r="E105" s="75" t="s">
        <v>88</v>
      </c>
      <c r="F105" s="63"/>
      <c r="G105" s="219">
        <f>G106+G108+G110+G112+G114</f>
        <v>2660.7999999999997</v>
      </c>
      <c r="H105" s="219">
        <f t="shared" ref="H105:I105" si="41">H106+H108+H110+H112+H114</f>
        <v>2660.7999999999997</v>
      </c>
      <c r="I105" s="219">
        <f t="shared" si="41"/>
        <v>34.200000000000003</v>
      </c>
      <c r="J105" s="274">
        <f t="shared" si="30"/>
        <v>1.28532772098617</v>
      </c>
      <c r="K105" s="234"/>
      <c r="L105" s="2"/>
    </row>
    <row r="106" spans="2:12" ht="48" customHeight="1" x14ac:dyDescent="0.2">
      <c r="B106" s="273" t="s">
        <v>89</v>
      </c>
      <c r="C106" s="96">
        <v>901</v>
      </c>
      <c r="D106" s="69" t="s">
        <v>142</v>
      </c>
      <c r="E106" s="75" t="s">
        <v>90</v>
      </c>
      <c r="F106" s="63"/>
      <c r="G106" s="220">
        <f>G107</f>
        <v>104</v>
      </c>
      <c r="H106" s="220">
        <f t="shared" ref="H106:I106" si="42">H107</f>
        <v>104</v>
      </c>
      <c r="I106" s="220">
        <f t="shared" si="42"/>
        <v>30</v>
      </c>
      <c r="J106" s="275">
        <f t="shared" si="30"/>
        <v>28.846153846153843</v>
      </c>
      <c r="K106" s="234"/>
      <c r="L106" s="2"/>
    </row>
    <row r="107" spans="2:12" ht="45.75" customHeight="1" x14ac:dyDescent="0.2">
      <c r="B107" s="276" t="s">
        <v>199</v>
      </c>
      <c r="C107" s="88">
        <v>901</v>
      </c>
      <c r="D107" s="64" t="s">
        <v>142</v>
      </c>
      <c r="E107" s="76" t="s">
        <v>90</v>
      </c>
      <c r="F107" s="64" t="s">
        <v>198</v>
      </c>
      <c r="G107" s="220">
        <v>104</v>
      </c>
      <c r="H107" s="229">
        <v>104</v>
      </c>
      <c r="I107" s="229">
        <v>30</v>
      </c>
      <c r="J107" s="275">
        <f t="shared" si="30"/>
        <v>28.846153846153843</v>
      </c>
      <c r="K107" s="234"/>
      <c r="L107" s="2"/>
    </row>
    <row r="108" spans="2:12" ht="46.5" customHeight="1" x14ac:dyDescent="0.2">
      <c r="B108" s="283" t="s">
        <v>252</v>
      </c>
      <c r="C108" s="88">
        <v>901</v>
      </c>
      <c r="D108" s="64" t="s">
        <v>142</v>
      </c>
      <c r="E108" s="75" t="s">
        <v>91</v>
      </c>
      <c r="F108" s="77"/>
      <c r="G108" s="220">
        <f>G109</f>
        <v>211.1</v>
      </c>
      <c r="H108" s="220">
        <f t="shared" ref="H108:I108" si="43">H109</f>
        <v>211.1</v>
      </c>
      <c r="I108" s="220">
        <f t="shared" si="43"/>
        <v>0</v>
      </c>
      <c r="J108" s="275">
        <f t="shared" si="30"/>
        <v>0</v>
      </c>
      <c r="K108" s="234"/>
      <c r="L108" s="2"/>
    </row>
    <row r="109" spans="2:12" ht="47.25" customHeight="1" x14ac:dyDescent="0.2">
      <c r="B109" s="276" t="s">
        <v>199</v>
      </c>
      <c r="C109" s="88">
        <v>901</v>
      </c>
      <c r="D109" s="64" t="s">
        <v>142</v>
      </c>
      <c r="E109" s="75" t="s">
        <v>91</v>
      </c>
      <c r="F109" s="64" t="s">
        <v>198</v>
      </c>
      <c r="G109" s="220">
        <v>211.1</v>
      </c>
      <c r="H109" s="229">
        <v>211.1</v>
      </c>
      <c r="I109" s="229">
        <v>0</v>
      </c>
      <c r="J109" s="275">
        <f t="shared" si="30"/>
        <v>0</v>
      </c>
      <c r="K109" s="234"/>
      <c r="L109" s="2"/>
    </row>
    <row r="110" spans="2:12" ht="33" customHeight="1" x14ac:dyDescent="0.2">
      <c r="B110" s="283" t="s">
        <v>92</v>
      </c>
      <c r="C110" s="88">
        <v>901</v>
      </c>
      <c r="D110" s="64" t="s">
        <v>142</v>
      </c>
      <c r="E110" s="75" t="s">
        <v>93</v>
      </c>
      <c r="F110" s="77"/>
      <c r="G110" s="220">
        <f>G111</f>
        <v>2209.6999999999998</v>
      </c>
      <c r="H110" s="220">
        <f t="shared" ref="H110:I110" si="44">H111</f>
        <v>2209.6999999999998</v>
      </c>
      <c r="I110" s="220">
        <f t="shared" si="44"/>
        <v>0</v>
      </c>
      <c r="J110" s="275">
        <f t="shared" si="30"/>
        <v>0</v>
      </c>
      <c r="K110" s="234"/>
      <c r="L110" s="2"/>
    </row>
    <row r="111" spans="2:12" ht="46.5" customHeight="1" x14ac:dyDescent="0.2">
      <c r="B111" s="276" t="s">
        <v>199</v>
      </c>
      <c r="C111" s="88">
        <v>901</v>
      </c>
      <c r="D111" s="64" t="s">
        <v>142</v>
      </c>
      <c r="E111" s="75" t="s">
        <v>93</v>
      </c>
      <c r="F111" s="64" t="s">
        <v>198</v>
      </c>
      <c r="G111" s="220">
        <v>2209.6999999999998</v>
      </c>
      <c r="H111" s="229">
        <v>2209.6999999999998</v>
      </c>
      <c r="I111" s="229">
        <v>0</v>
      </c>
      <c r="J111" s="275">
        <f t="shared" si="30"/>
        <v>0</v>
      </c>
      <c r="K111" s="234"/>
      <c r="L111" s="2"/>
    </row>
    <row r="112" spans="2:12" ht="16.5" customHeight="1" x14ac:dyDescent="0.2">
      <c r="B112" s="283" t="s">
        <v>94</v>
      </c>
      <c r="C112" s="88">
        <v>901</v>
      </c>
      <c r="D112" s="64" t="s">
        <v>142</v>
      </c>
      <c r="E112" s="75" t="s">
        <v>95</v>
      </c>
      <c r="F112" s="77"/>
      <c r="G112" s="220">
        <f>G113</f>
        <v>52</v>
      </c>
      <c r="H112" s="220">
        <f t="shared" ref="H112:I112" si="45">H113</f>
        <v>52</v>
      </c>
      <c r="I112" s="220">
        <f t="shared" si="45"/>
        <v>4.2</v>
      </c>
      <c r="J112" s="275">
        <f t="shared" si="30"/>
        <v>8.0769230769230766</v>
      </c>
      <c r="K112" s="234"/>
      <c r="L112" s="2"/>
    </row>
    <row r="113" spans="2:12" ht="47.25" customHeight="1" x14ac:dyDescent="0.2">
      <c r="B113" s="276" t="s">
        <v>199</v>
      </c>
      <c r="C113" s="88">
        <v>901</v>
      </c>
      <c r="D113" s="64" t="s">
        <v>142</v>
      </c>
      <c r="E113" s="75" t="s">
        <v>95</v>
      </c>
      <c r="F113" s="64" t="s">
        <v>198</v>
      </c>
      <c r="G113" s="220">
        <v>52</v>
      </c>
      <c r="H113" s="229">
        <v>52</v>
      </c>
      <c r="I113" s="229">
        <v>4.2</v>
      </c>
      <c r="J113" s="275">
        <f t="shared" si="30"/>
        <v>8.0769230769230766</v>
      </c>
      <c r="K113" s="234"/>
      <c r="L113" s="2"/>
    </row>
    <row r="114" spans="2:12" ht="46.5" customHeight="1" x14ac:dyDescent="0.2">
      <c r="B114" s="276" t="s">
        <v>96</v>
      </c>
      <c r="C114" s="88">
        <v>901</v>
      </c>
      <c r="D114" s="64" t="s">
        <v>142</v>
      </c>
      <c r="E114" s="75" t="s">
        <v>97</v>
      </c>
      <c r="F114" s="64"/>
      <c r="G114" s="220">
        <f>G115</f>
        <v>84</v>
      </c>
      <c r="H114" s="220">
        <f t="shared" ref="H114:I114" si="46">H115</f>
        <v>84</v>
      </c>
      <c r="I114" s="220">
        <f t="shared" si="46"/>
        <v>0</v>
      </c>
      <c r="J114" s="275">
        <f t="shared" si="30"/>
        <v>0</v>
      </c>
      <c r="K114" s="234"/>
      <c r="L114" s="2"/>
    </row>
    <row r="115" spans="2:12" ht="46.5" customHeight="1" thickBot="1" x14ac:dyDescent="0.25">
      <c r="B115" s="277" t="s">
        <v>199</v>
      </c>
      <c r="C115" s="73">
        <v>901</v>
      </c>
      <c r="D115" s="78" t="s">
        <v>142</v>
      </c>
      <c r="E115" s="94" t="s">
        <v>97</v>
      </c>
      <c r="F115" s="78" t="s">
        <v>198</v>
      </c>
      <c r="G115" s="221">
        <v>84</v>
      </c>
      <c r="H115" s="245">
        <v>84</v>
      </c>
      <c r="I115" s="245">
        <v>0</v>
      </c>
      <c r="J115" s="278">
        <f t="shared" si="30"/>
        <v>0</v>
      </c>
      <c r="K115" s="234"/>
      <c r="L115" s="2"/>
    </row>
    <row r="116" spans="2:12" ht="15" customHeight="1" thickBot="1" x14ac:dyDescent="0.25">
      <c r="B116" s="238" t="s">
        <v>308</v>
      </c>
      <c r="C116" s="58">
        <v>901</v>
      </c>
      <c r="D116" s="61" t="s">
        <v>307</v>
      </c>
      <c r="E116" s="97"/>
      <c r="F116" s="61"/>
      <c r="G116" s="217">
        <f>G117+G122+G135+G140+G163+G171</f>
        <v>73885.800000000017</v>
      </c>
      <c r="H116" s="217">
        <f t="shared" ref="H116:I116" si="47">H117+H122+H135+H140+H163+H171</f>
        <v>73885.800000000017</v>
      </c>
      <c r="I116" s="217">
        <f t="shared" si="47"/>
        <v>5156.0999999999995</v>
      </c>
      <c r="J116" s="239">
        <f t="shared" si="30"/>
        <v>6.9784721827468852</v>
      </c>
      <c r="K116" s="234"/>
      <c r="L116" s="2"/>
    </row>
    <row r="117" spans="2:12" ht="15.75" customHeight="1" thickBot="1" x14ac:dyDescent="0.25">
      <c r="B117" s="244" t="s">
        <v>417</v>
      </c>
      <c r="C117" s="67">
        <v>901</v>
      </c>
      <c r="D117" s="62" t="s">
        <v>418</v>
      </c>
      <c r="E117" s="98"/>
      <c r="F117" s="62"/>
      <c r="G117" s="218">
        <f>G118</f>
        <v>1058.5</v>
      </c>
      <c r="H117" s="218">
        <f t="shared" ref="H117:I120" si="48">H118</f>
        <v>1058.5</v>
      </c>
      <c r="I117" s="218">
        <f t="shared" si="48"/>
        <v>115.3</v>
      </c>
      <c r="J117" s="248">
        <f t="shared" si="30"/>
        <v>10.892772791686349</v>
      </c>
      <c r="K117" s="234"/>
      <c r="L117" s="2"/>
    </row>
    <row r="118" spans="2:12" ht="63" customHeight="1" x14ac:dyDescent="0.2">
      <c r="B118" s="273" t="s">
        <v>348</v>
      </c>
      <c r="C118" s="96">
        <v>901</v>
      </c>
      <c r="D118" s="65" t="s">
        <v>418</v>
      </c>
      <c r="E118" s="75" t="s">
        <v>396</v>
      </c>
      <c r="F118" s="63"/>
      <c r="G118" s="219">
        <f>G119</f>
        <v>1058.5</v>
      </c>
      <c r="H118" s="219">
        <f t="shared" si="48"/>
        <v>1058.5</v>
      </c>
      <c r="I118" s="219">
        <f t="shared" si="48"/>
        <v>115.3</v>
      </c>
      <c r="J118" s="274">
        <f t="shared" si="30"/>
        <v>10.892772791686349</v>
      </c>
      <c r="K118" s="234"/>
      <c r="L118" s="2"/>
    </row>
    <row r="119" spans="2:12" ht="63.75" customHeight="1" x14ac:dyDescent="0.2">
      <c r="B119" s="206" t="s">
        <v>339</v>
      </c>
      <c r="C119" s="166">
        <v>901</v>
      </c>
      <c r="D119" s="64" t="s">
        <v>418</v>
      </c>
      <c r="E119" s="76" t="s">
        <v>217</v>
      </c>
      <c r="F119" s="77"/>
      <c r="G119" s="220">
        <f>G120</f>
        <v>1058.5</v>
      </c>
      <c r="H119" s="220">
        <f t="shared" si="48"/>
        <v>1058.5</v>
      </c>
      <c r="I119" s="220">
        <f t="shared" si="48"/>
        <v>115.3</v>
      </c>
      <c r="J119" s="275">
        <f t="shared" si="30"/>
        <v>10.892772791686349</v>
      </c>
      <c r="K119" s="234"/>
      <c r="L119" s="2"/>
    </row>
    <row r="120" spans="2:12" ht="66" customHeight="1" x14ac:dyDescent="0.2">
      <c r="B120" s="206" t="s">
        <v>475</v>
      </c>
      <c r="C120" s="88">
        <v>901</v>
      </c>
      <c r="D120" s="64" t="s">
        <v>418</v>
      </c>
      <c r="E120" s="84" t="s">
        <v>476</v>
      </c>
      <c r="F120" s="64"/>
      <c r="G120" s="220">
        <f>G121</f>
        <v>1058.5</v>
      </c>
      <c r="H120" s="220">
        <f t="shared" si="48"/>
        <v>1058.5</v>
      </c>
      <c r="I120" s="220">
        <f t="shared" si="48"/>
        <v>115.3</v>
      </c>
      <c r="J120" s="275">
        <f t="shared" si="30"/>
        <v>10.892772791686349</v>
      </c>
      <c r="K120" s="234"/>
      <c r="L120" s="2"/>
    </row>
    <row r="121" spans="2:12" ht="45.75" customHeight="1" thickBot="1" x14ac:dyDescent="0.25">
      <c r="B121" s="277" t="s">
        <v>199</v>
      </c>
      <c r="C121" s="73">
        <v>901</v>
      </c>
      <c r="D121" s="78" t="s">
        <v>418</v>
      </c>
      <c r="E121" s="74" t="s">
        <v>476</v>
      </c>
      <c r="F121" s="78" t="s">
        <v>198</v>
      </c>
      <c r="G121" s="221">
        <v>1058.5</v>
      </c>
      <c r="H121" s="245">
        <v>1058.5</v>
      </c>
      <c r="I121" s="245">
        <v>115.3</v>
      </c>
      <c r="J121" s="278">
        <f t="shared" si="30"/>
        <v>10.892772791686349</v>
      </c>
      <c r="K121" s="234"/>
      <c r="L121" s="2"/>
    </row>
    <row r="122" spans="2:12" ht="15.75" customHeight="1" thickBot="1" x14ac:dyDescent="0.25">
      <c r="B122" s="244" t="s">
        <v>146</v>
      </c>
      <c r="C122" s="116">
        <v>901</v>
      </c>
      <c r="D122" s="62" t="s">
        <v>145</v>
      </c>
      <c r="E122" s="62"/>
      <c r="F122" s="62"/>
      <c r="G122" s="218">
        <f>G123+G131</f>
        <v>2732.8</v>
      </c>
      <c r="H122" s="218">
        <f>H123+H131</f>
        <v>2732.8</v>
      </c>
      <c r="I122" s="218">
        <f>I123+I131</f>
        <v>253.2</v>
      </c>
      <c r="J122" s="248">
        <f t="shared" si="30"/>
        <v>9.2652224824355969</v>
      </c>
      <c r="K122" s="234"/>
      <c r="L122" s="2"/>
    </row>
    <row r="123" spans="2:12" ht="64.5" customHeight="1" x14ac:dyDescent="0.2">
      <c r="B123" s="279" t="s">
        <v>116</v>
      </c>
      <c r="C123" s="96">
        <v>901</v>
      </c>
      <c r="D123" s="69" t="s">
        <v>145</v>
      </c>
      <c r="E123" s="75" t="s">
        <v>404</v>
      </c>
      <c r="F123" s="69"/>
      <c r="G123" s="219">
        <f>G124</f>
        <v>1819.8</v>
      </c>
      <c r="H123" s="219">
        <f>H124</f>
        <v>1819.8</v>
      </c>
      <c r="I123" s="219">
        <f>I124</f>
        <v>23.2</v>
      </c>
      <c r="J123" s="274">
        <f t="shared" si="30"/>
        <v>1.2748653698208594</v>
      </c>
      <c r="K123" s="234"/>
      <c r="L123" s="2"/>
    </row>
    <row r="124" spans="2:12" ht="30.75" customHeight="1" x14ac:dyDescent="0.2">
      <c r="B124" s="206" t="s">
        <v>122</v>
      </c>
      <c r="C124" s="96">
        <v>901</v>
      </c>
      <c r="D124" s="69" t="s">
        <v>145</v>
      </c>
      <c r="E124" s="76" t="s">
        <v>422</v>
      </c>
      <c r="F124" s="64"/>
      <c r="G124" s="219">
        <f>G129+G127+G125</f>
        <v>1819.8</v>
      </c>
      <c r="H124" s="219">
        <f>H129+H127+H125</f>
        <v>1819.8</v>
      </c>
      <c r="I124" s="219">
        <f>I129+I127+I125</f>
        <v>23.2</v>
      </c>
      <c r="J124" s="275">
        <f t="shared" si="30"/>
        <v>1.2748653698208594</v>
      </c>
      <c r="K124" s="234"/>
      <c r="L124" s="2"/>
    </row>
    <row r="125" spans="2:12" ht="45.75" customHeight="1" x14ac:dyDescent="0.2">
      <c r="B125" s="283" t="s">
        <v>681</v>
      </c>
      <c r="C125" s="168">
        <v>901</v>
      </c>
      <c r="D125" s="194" t="s">
        <v>145</v>
      </c>
      <c r="E125" s="175" t="s">
        <v>682</v>
      </c>
      <c r="F125" s="64"/>
      <c r="G125" s="219">
        <f>G126</f>
        <v>1761.8</v>
      </c>
      <c r="H125" s="219">
        <f>H126</f>
        <v>1761.8</v>
      </c>
      <c r="I125" s="219">
        <f>I126</f>
        <v>0</v>
      </c>
      <c r="J125" s="275">
        <f t="shared" si="30"/>
        <v>0</v>
      </c>
      <c r="K125" s="234"/>
      <c r="L125" s="2"/>
    </row>
    <row r="126" spans="2:12" ht="15.75" customHeight="1" x14ac:dyDescent="0.2">
      <c r="B126" s="276" t="s">
        <v>680</v>
      </c>
      <c r="C126" s="168">
        <v>901</v>
      </c>
      <c r="D126" s="194" t="s">
        <v>145</v>
      </c>
      <c r="E126" s="175" t="s">
        <v>682</v>
      </c>
      <c r="F126" s="64" t="s">
        <v>679</v>
      </c>
      <c r="G126" s="219">
        <v>1761.8</v>
      </c>
      <c r="H126" s="229">
        <v>1761.8</v>
      </c>
      <c r="I126" s="229">
        <v>0</v>
      </c>
      <c r="J126" s="275">
        <f t="shared" si="30"/>
        <v>0</v>
      </c>
      <c r="K126" s="234"/>
      <c r="L126" s="2"/>
    </row>
    <row r="127" spans="2:12" ht="45.75" customHeight="1" x14ac:dyDescent="0.2">
      <c r="B127" s="276" t="s">
        <v>602</v>
      </c>
      <c r="C127" s="88">
        <v>901</v>
      </c>
      <c r="D127" s="64" t="s">
        <v>145</v>
      </c>
      <c r="E127" s="76" t="s">
        <v>601</v>
      </c>
      <c r="F127" s="64"/>
      <c r="G127" s="220">
        <f>G128</f>
        <v>33</v>
      </c>
      <c r="H127" s="220">
        <f t="shared" ref="H127:I127" si="49">H128</f>
        <v>33</v>
      </c>
      <c r="I127" s="220">
        <f t="shared" si="49"/>
        <v>0</v>
      </c>
      <c r="J127" s="275">
        <f t="shared" si="30"/>
        <v>0</v>
      </c>
      <c r="K127" s="234"/>
      <c r="L127" s="2"/>
    </row>
    <row r="128" spans="2:12" ht="47.25" customHeight="1" x14ac:dyDescent="0.2">
      <c r="B128" s="276" t="s">
        <v>199</v>
      </c>
      <c r="C128" s="88">
        <v>901</v>
      </c>
      <c r="D128" s="64" t="s">
        <v>145</v>
      </c>
      <c r="E128" s="76" t="s">
        <v>601</v>
      </c>
      <c r="F128" s="64" t="s">
        <v>198</v>
      </c>
      <c r="G128" s="220">
        <v>33</v>
      </c>
      <c r="H128" s="229">
        <v>33</v>
      </c>
      <c r="I128" s="229">
        <v>0</v>
      </c>
      <c r="J128" s="275">
        <f t="shared" si="30"/>
        <v>0</v>
      </c>
      <c r="K128" s="234"/>
      <c r="L128" s="2"/>
    </row>
    <row r="129" spans="2:12" ht="30.75" customHeight="1" x14ac:dyDescent="0.2">
      <c r="B129" s="206" t="s">
        <v>326</v>
      </c>
      <c r="C129" s="96">
        <v>901</v>
      </c>
      <c r="D129" s="69" t="s">
        <v>145</v>
      </c>
      <c r="E129" s="75" t="s">
        <v>335</v>
      </c>
      <c r="F129" s="65"/>
      <c r="G129" s="222">
        <f>G130</f>
        <v>25</v>
      </c>
      <c r="H129" s="222">
        <f t="shared" ref="H129:I129" si="50">H130</f>
        <v>25</v>
      </c>
      <c r="I129" s="222">
        <f t="shared" si="50"/>
        <v>23.2</v>
      </c>
      <c r="J129" s="275">
        <f t="shared" si="30"/>
        <v>92.8</v>
      </c>
      <c r="K129" s="234"/>
      <c r="L129" s="2"/>
    </row>
    <row r="130" spans="2:12" ht="46.5" customHeight="1" x14ac:dyDescent="0.2">
      <c r="B130" s="276" t="s">
        <v>199</v>
      </c>
      <c r="C130" s="88">
        <v>901</v>
      </c>
      <c r="D130" s="64" t="s">
        <v>145</v>
      </c>
      <c r="E130" s="76" t="s">
        <v>335</v>
      </c>
      <c r="F130" s="64" t="s">
        <v>198</v>
      </c>
      <c r="G130" s="220">
        <v>25</v>
      </c>
      <c r="H130" s="229">
        <v>25</v>
      </c>
      <c r="I130" s="229">
        <v>23.2</v>
      </c>
      <c r="J130" s="275">
        <f t="shared" si="30"/>
        <v>92.8</v>
      </c>
      <c r="K130" s="234"/>
      <c r="L130" s="2"/>
    </row>
    <row r="131" spans="2:12" ht="61.5" customHeight="1" x14ac:dyDescent="0.2">
      <c r="B131" s="206" t="s">
        <v>699</v>
      </c>
      <c r="C131" s="96">
        <v>901</v>
      </c>
      <c r="D131" s="64" t="s">
        <v>145</v>
      </c>
      <c r="E131" s="69" t="s">
        <v>396</v>
      </c>
      <c r="F131" s="63"/>
      <c r="G131" s="219">
        <f>G132</f>
        <v>913</v>
      </c>
      <c r="H131" s="219">
        <f t="shared" ref="H131:I133" si="51">H132</f>
        <v>913</v>
      </c>
      <c r="I131" s="219">
        <f t="shared" si="51"/>
        <v>230</v>
      </c>
      <c r="J131" s="275">
        <f t="shared" si="30"/>
        <v>25.191675794085434</v>
      </c>
      <c r="K131" s="234"/>
      <c r="L131" s="2"/>
    </row>
    <row r="132" spans="2:12" ht="47.25" customHeight="1" x14ac:dyDescent="0.2">
      <c r="B132" s="276" t="s">
        <v>273</v>
      </c>
      <c r="C132" s="96">
        <v>901</v>
      </c>
      <c r="D132" s="64" t="s">
        <v>145</v>
      </c>
      <c r="E132" s="69" t="s">
        <v>397</v>
      </c>
      <c r="F132" s="77"/>
      <c r="G132" s="220">
        <f>G133</f>
        <v>913</v>
      </c>
      <c r="H132" s="220">
        <f t="shared" si="51"/>
        <v>913</v>
      </c>
      <c r="I132" s="220">
        <f t="shared" si="51"/>
        <v>230</v>
      </c>
      <c r="J132" s="275">
        <f t="shared" si="30"/>
        <v>25.191675794085434</v>
      </c>
      <c r="K132" s="234"/>
      <c r="L132" s="2"/>
    </row>
    <row r="133" spans="2:12" ht="18" customHeight="1" x14ac:dyDescent="0.2">
      <c r="B133" s="206" t="s">
        <v>45</v>
      </c>
      <c r="C133" s="88">
        <v>901</v>
      </c>
      <c r="D133" s="64" t="s">
        <v>145</v>
      </c>
      <c r="E133" s="100" t="s">
        <v>44</v>
      </c>
      <c r="F133" s="77"/>
      <c r="G133" s="220">
        <f>G134</f>
        <v>913</v>
      </c>
      <c r="H133" s="220">
        <f t="shared" si="51"/>
        <v>913</v>
      </c>
      <c r="I133" s="220">
        <f t="shared" si="51"/>
        <v>230</v>
      </c>
      <c r="J133" s="275">
        <f t="shared" si="30"/>
        <v>25.191675794085434</v>
      </c>
      <c r="K133" s="234"/>
      <c r="L133" s="2"/>
    </row>
    <row r="134" spans="2:12" ht="16.5" customHeight="1" thickBot="1" x14ac:dyDescent="0.25">
      <c r="B134" s="279" t="s">
        <v>130</v>
      </c>
      <c r="C134" s="71">
        <v>901</v>
      </c>
      <c r="D134" s="78" t="s">
        <v>145</v>
      </c>
      <c r="E134" s="89" t="s">
        <v>44</v>
      </c>
      <c r="F134" s="65" t="s">
        <v>126</v>
      </c>
      <c r="G134" s="222">
        <v>913</v>
      </c>
      <c r="H134" s="245">
        <v>913</v>
      </c>
      <c r="I134" s="245">
        <v>230</v>
      </c>
      <c r="J134" s="278">
        <f t="shared" si="30"/>
        <v>25.191675794085434</v>
      </c>
      <c r="K134" s="234"/>
      <c r="L134" s="2"/>
    </row>
    <row r="135" spans="2:12" ht="18" customHeight="1" thickBot="1" x14ac:dyDescent="0.25">
      <c r="B135" s="244" t="s">
        <v>155</v>
      </c>
      <c r="C135" s="67">
        <v>901</v>
      </c>
      <c r="D135" s="62" t="s">
        <v>156</v>
      </c>
      <c r="E135" s="62"/>
      <c r="F135" s="62"/>
      <c r="G135" s="218">
        <f>G136</f>
        <v>439.2</v>
      </c>
      <c r="H135" s="218">
        <f t="shared" ref="H135:I138" si="52">H136</f>
        <v>439.2</v>
      </c>
      <c r="I135" s="218">
        <f t="shared" si="52"/>
        <v>0</v>
      </c>
      <c r="J135" s="248">
        <f t="shared" si="30"/>
        <v>0</v>
      </c>
      <c r="K135" s="234"/>
      <c r="L135" s="2"/>
    </row>
    <row r="136" spans="2:12" ht="62.25" customHeight="1" x14ac:dyDescent="0.2">
      <c r="B136" s="280" t="s">
        <v>116</v>
      </c>
      <c r="C136" s="96">
        <v>901</v>
      </c>
      <c r="D136" s="69" t="s">
        <v>156</v>
      </c>
      <c r="E136" s="75" t="s">
        <v>404</v>
      </c>
      <c r="F136" s="69"/>
      <c r="G136" s="219">
        <f>G137</f>
        <v>439.2</v>
      </c>
      <c r="H136" s="219">
        <f t="shared" si="52"/>
        <v>439.2</v>
      </c>
      <c r="I136" s="219">
        <f t="shared" si="52"/>
        <v>0</v>
      </c>
      <c r="J136" s="274">
        <f t="shared" si="30"/>
        <v>0</v>
      </c>
      <c r="K136" s="234"/>
      <c r="L136" s="2"/>
    </row>
    <row r="137" spans="2:12" ht="30.75" customHeight="1" x14ac:dyDescent="0.2">
      <c r="B137" s="206" t="s">
        <v>123</v>
      </c>
      <c r="C137" s="88">
        <v>901</v>
      </c>
      <c r="D137" s="64" t="s">
        <v>156</v>
      </c>
      <c r="E137" s="88" t="s">
        <v>423</v>
      </c>
      <c r="F137" s="64"/>
      <c r="G137" s="220">
        <f>G138</f>
        <v>439.2</v>
      </c>
      <c r="H137" s="220">
        <f t="shared" si="52"/>
        <v>439.2</v>
      </c>
      <c r="I137" s="220">
        <f t="shared" si="52"/>
        <v>0</v>
      </c>
      <c r="J137" s="275">
        <f t="shared" si="30"/>
        <v>0</v>
      </c>
      <c r="K137" s="234"/>
      <c r="L137" s="2"/>
    </row>
    <row r="138" spans="2:12" ht="28.5" customHeight="1" x14ac:dyDescent="0.2">
      <c r="B138" s="206" t="s">
        <v>124</v>
      </c>
      <c r="C138" s="88">
        <v>901</v>
      </c>
      <c r="D138" s="64" t="s">
        <v>156</v>
      </c>
      <c r="E138" s="76" t="s">
        <v>29</v>
      </c>
      <c r="F138" s="64"/>
      <c r="G138" s="220">
        <f>G139</f>
        <v>439.2</v>
      </c>
      <c r="H138" s="220">
        <f t="shared" si="52"/>
        <v>439.2</v>
      </c>
      <c r="I138" s="220">
        <f t="shared" si="52"/>
        <v>0</v>
      </c>
      <c r="J138" s="275">
        <f t="shared" si="30"/>
        <v>0</v>
      </c>
      <c r="K138" s="234"/>
      <c r="L138" s="2"/>
    </row>
    <row r="139" spans="2:12" ht="44.25" customHeight="1" thickBot="1" x14ac:dyDescent="0.25">
      <c r="B139" s="277" t="s">
        <v>199</v>
      </c>
      <c r="C139" s="73">
        <v>901</v>
      </c>
      <c r="D139" s="78" t="s">
        <v>156</v>
      </c>
      <c r="E139" s="95" t="s">
        <v>29</v>
      </c>
      <c r="F139" s="78" t="s">
        <v>198</v>
      </c>
      <c r="G139" s="221">
        <v>439.2</v>
      </c>
      <c r="H139" s="245">
        <v>439.2</v>
      </c>
      <c r="I139" s="245">
        <v>0</v>
      </c>
      <c r="J139" s="278">
        <f t="shared" si="30"/>
        <v>0</v>
      </c>
      <c r="K139" s="234"/>
      <c r="L139" s="2"/>
    </row>
    <row r="140" spans="2:12" ht="15.75" customHeight="1" thickBot="1" x14ac:dyDescent="0.25">
      <c r="B140" s="244" t="s">
        <v>184</v>
      </c>
      <c r="C140" s="116">
        <v>901</v>
      </c>
      <c r="D140" s="62" t="s">
        <v>183</v>
      </c>
      <c r="E140" s="62"/>
      <c r="F140" s="62"/>
      <c r="G140" s="218">
        <f>G141</f>
        <v>64279.400000000009</v>
      </c>
      <c r="H140" s="218">
        <f t="shared" ref="H140:I140" si="53">H141</f>
        <v>64279.400000000009</v>
      </c>
      <c r="I140" s="218">
        <f t="shared" si="53"/>
        <v>4777.7</v>
      </c>
      <c r="J140" s="248">
        <f t="shared" si="30"/>
        <v>7.4327078348584443</v>
      </c>
      <c r="K140" s="234"/>
      <c r="L140" s="2"/>
    </row>
    <row r="141" spans="2:12" ht="48.75" customHeight="1" x14ac:dyDescent="0.2">
      <c r="B141" s="279" t="s">
        <v>660</v>
      </c>
      <c r="C141" s="96">
        <v>901</v>
      </c>
      <c r="D141" s="69" t="s">
        <v>183</v>
      </c>
      <c r="E141" s="75" t="s">
        <v>429</v>
      </c>
      <c r="F141" s="63"/>
      <c r="G141" s="219">
        <f>G142+G157+G160</f>
        <v>64279.400000000009</v>
      </c>
      <c r="H141" s="219">
        <f t="shared" ref="H141:I141" si="54">H142+H157+H160</f>
        <v>64279.400000000009</v>
      </c>
      <c r="I141" s="219">
        <f t="shared" si="54"/>
        <v>4777.7</v>
      </c>
      <c r="J141" s="274">
        <f t="shared" si="30"/>
        <v>7.4327078348584443</v>
      </c>
      <c r="K141" s="234"/>
      <c r="L141" s="2"/>
    </row>
    <row r="142" spans="2:12" ht="45.75" customHeight="1" x14ac:dyDescent="0.2">
      <c r="B142" s="276" t="s">
        <v>136</v>
      </c>
      <c r="C142" s="88">
        <v>901</v>
      </c>
      <c r="D142" s="64" t="s">
        <v>183</v>
      </c>
      <c r="E142" s="75" t="s">
        <v>430</v>
      </c>
      <c r="F142" s="64"/>
      <c r="G142" s="220">
        <f>G143+G151+G153+G155</f>
        <v>39394.800000000003</v>
      </c>
      <c r="H142" s="220">
        <f t="shared" ref="H142:I142" si="55">H143+H151+H153+H155</f>
        <v>39394.800000000003</v>
      </c>
      <c r="I142" s="220">
        <f t="shared" si="55"/>
        <v>0</v>
      </c>
      <c r="J142" s="275">
        <f t="shared" si="30"/>
        <v>0</v>
      </c>
      <c r="K142" s="234"/>
      <c r="L142" s="2"/>
    </row>
    <row r="143" spans="2:12" ht="30.75" customHeight="1" x14ac:dyDescent="0.2">
      <c r="B143" s="276" t="s">
        <v>115</v>
      </c>
      <c r="C143" s="88">
        <v>901</v>
      </c>
      <c r="D143" s="64" t="s">
        <v>183</v>
      </c>
      <c r="E143" s="75" t="s">
        <v>431</v>
      </c>
      <c r="F143" s="64"/>
      <c r="G143" s="220">
        <f>G144</f>
        <v>31206.5</v>
      </c>
      <c r="H143" s="220">
        <f t="shared" ref="H143:I143" si="56">H144</f>
        <v>31206.5</v>
      </c>
      <c r="I143" s="220">
        <f t="shared" si="56"/>
        <v>0</v>
      </c>
      <c r="J143" s="275">
        <f t="shared" si="30"/>
        <v>0</v>
      </c>
      <c r="K143" s="234"/>
      <c r="L143" s="2"/>
    </row>
    <row r="144" spans="2:12" ht="47.25" customHeight="1" x14ac:dyDescent="0.2">
      <c r="B144" s="276" t="s">
        <v>199</v>
      </c>
      <c r="C144" s="88">
        <v>901</v>
      </c>
      <c r="D144" s="64" t="s">
        <v>183</v>
      </c>
      <c r="E144" s="75" t="s">
        <v>431</v>
      </c>
      <c r="F144" s="64" t="s">
        <v>198</v>
      </c>
      <c r="G144" s="220">
        <v>31206.5</v>
      </c>
      <c r="H144" s="229">
        <v>31206.5</v>
      </c>
      <c r="I144" s="229">
        <v>0</v>
      </c>
      <c r="J144" s="275">
        <f t="shared" si="30"/>
        <v>0</v>
      </c>
      <c r="K144" s="234"/>
      <c r="L144" s="2"/>
    </row>
    <row r="145" spans="2:12" ht="63" hidden="1" customHeight="1" x14ac:dyDescent="0.2">
      <c r="B145" s="276" t="s">
        <v>471</v>
      </c>
      <c r="C145" s="166">
        <v>901</v>
      </c>
      <c r="D145" s="64" t="s">
        <v>183</v>
      </c>
      <c r="E145" s="75" t="s">
        <v>472</v>
      </c>
      <c r="F145" s="64"/>
      <c r="G145" s="220">
        <f>G146</f>
        <v>0</v>
      </c>
      <c r="H145" s="229"/>
      <c r="I145" s="229"/>
      <c r="J145" s="275" t="e">
        <f t="shared" si="30"/>
        <v>#DIV/0!</v>
      </c>
      <c r="K145" s="234"/>
      <c r="L145" s="2"/>
    </row>
    <row r="146" spans="2:12" ht="66" hidden="1" customHeight="1" x14ac:dyDescent="0.2">
      <c r="B146" s="276" t="s">
        <v>199</v>
      </c>
      <c r="C146" s="88">
        <v>901</v>
      </c>
      <c r="D146" s="64" t="s">
        <v>183</v>
      </c>
      <c r="E146" s="75" t="s">
        <v>472</v>
      </c>
      <c r="F146" s="64" t="s">
        <v>198</v>
      </c>
      <c r="G146" s="220">
        <v>0</v>
      </c>
      <c r="H146" s="229"/>
      <c r="I146" s="229"/>
      <c r="J146" s="275" t="e">
        <f t="shared" si="30"/>
        <v>#DIV/0!</v>
      </c>
      <c r="K146" s="234"/>
      <c r="L146" s="2"/>
    </row>
    <row r="147" spans="2:12" ht="65.25" hidden="1" customHeight="1" x14ac:dyDescent="0.2">
      <c r="B147" s="276" t="s">
        <v>529</v>
      </c>
      <c r="C147" s="88">
        <v>901</v>
      </c>
      <c r="D147" s="64" t="s">
        <v>183</v>
      </c>
      <c r="E147" s="75" t="s">
        <v>530</v>
      </c>
      <c r="F147" s="64"/>
      <c r="G147" s="220">
        <f>G148</f>
        <v>35577</v>
      </c>
      <c r="H147" s="229"/>
      <c r="I147" s="229"/>
      <c r="J147" s="275" t="e">
        <f t="shared" si="30"/>
        <v>#DIV/0!</v>
      </c>
      <c r="K147" s="234"/>
      <c r="L147" s="2"/>
    </row>
    <row r="148" spans="2:12" ht="64.5" hidden="1" customHeight="1" x14ac:dyDescent="0.2">
      <c r="B148" s="276" t="s">
        <v>199</v>
      </c>
      <c r="C148" s="88">
        <v>901</v>
      </c>
      <c r="D148" s="64" t="s">
        <v>183</v>
      </c>
      <c r="E148" s="75" t="s">
        <v>530</v>
      </c>
      <c r="F148" s="64" t="s">
        <v>198</v>
      </c>
      <c r="G148" s="220">
        <v>35577</v>
      </c>
      <c r="H148" s="229"/>
      <c r="I148" s="229"/>
      <c r="J148" s="275" t="e">
        <f t="shared" si="30"/>
        <v>#DIV/0!</v>
      </c>
      <c r="K148" s="234"/>
      <c r="L148" s="2"/>
    </row>
    <row r="149" spans="2:12" ht="79.5" hidden="1" customHeight="1" x14ac:dyDescent="0.2">
      <c r="B149" s="206" t="s">
        <v>328</v>
      </c>
      <c r="C149" s="88">
        <v>901</v>
      </c>
      <c r="D149" s="64" t="s">
        <v>183</v>
      </c>
      <c r="E149" s="75" t="s">
        <v>327</v>
      </c>
      <c r="F149" s="64"/>
      <c r="G149" s="220">
        <f>G150</f>
        <v>190</v>
      </c>
      <c r="H149" s="229"/>
      <c r="I149" s="229"/>
      <c r="J149" s="275" t="e">
        <f t="shared" si="30"/>
        <v>#DIV/0!</v>
      </c>
      <c r="K149" s="234"/>
      <c r="L149" s="2"/>
    </row>
    <row r="150" spans="2:12" ht="64.5" hidden="1" customHeight="1" x14ac:dyDescent="0.2">
      <c r="B150" s="276" t="s">
        <v>199</v>
      </c>
      <c r="C150" s="88">
        <v>901</v>
      </c>
      <c r="D150" s="64" t="s">
        <v>183</v>
      </c>
      <c r="E150" s="75" t="s">
        <v>327</v>
      </c>
      <c r="F150" s="64" t="s">
        <v>198</v>
      </c>
      <c r="G150" s="220">
        <v>190</v>
      </c>
      <c r="H150" s="229"/>
      <c r="I150" s="229"/>
      <c r="J150" s="275" t="e">
        <f t="shared" ref="J150:J213" si="57">I150/H150*100</f>
        <v>#DIV/0!</v>
      </c>
      <c r="K150" s="234"/>
      <c r="L150" s="2"/>
    </row>
    <row r="151" spans="2:12" ht="58.5" customHeight="1" x14ac:dyDescent="0.2">
      <c r="B151" s="276" t="s">
        <v>471</v>
      </c>
      <c r="C151" s="88">
        <v>901</v>
      </c>
      <c r="D151" s="64" t="s">
        <v>183</v>
      </c>
      <c r="E151" s="75" t="s">
        <v>472</v>
      </c>
      <c r="F151" s="64"/>
      <c r="G151" s="220">
        <f>G152</f>
        <v>37.4</v>
      </c>
      <c r="H151" s="220">
        <f t="shared" ref="H151:I151" si="58">H152</f>
        <v>37.4</v>
      </c>
      <c r="I151" s="220">
        <f t="shared" si="58"/>
        <v>0</v>
      </c>
      <c r="J151" s="275">
        <f t="shared" si="57"/>
        <v>0</v>
      </c>
      <c r="K151" s="234"/>
      <c r="L151" s="2"/>
    </row>
    <row r="152" spans="2:12" ht="45.75" customHeight="1" x14ac:dyDescent="0.2">
      <c r="B152" s="276" t="s">
        <v>199</v>
      </c>
      <c r="C152" s="88">
        <v>901</v>
      </c>
      <c r="D152" s="64" t="s">
        <v>183</v>
      </c>
      <c r="E152" s="75" t="s">
        <v>472</v>
      </c>
      <c r="F152" s="64" t="s">
        <v>198</v>
      </c>
      <c r="G152" s="220">
        <v>37.4</v>
      </c>
      <c r="H152" s="229">
        <v>37.4</v>
      </c>
      <c r="I152" s="229">
        <v>0</v>
      </c>
      <c r="J152" s="275">
        <f t="shared" si="57"/>
        <v>0</v>
      </c>
      <c r="K152" s="234"/>
      <c r="L152" s="2"/>
    </row>
    <row r="153" spans="2:12" ht="48" customHeight="1" x14ac:dyDescent="0.2">
      <c r="B153" s="276" t="s">
        <v>529</v>
      </c>
      <c r="C153" s="154">
        <v>901</v>
      </c>
      <c r="D153" s="195" t="s">
        <v>183</v>
      </c>
      <c r="E153" s="75" t="s">
        <v>530</v>
      </c>
      <c r="F153" s="156"/>
      <c r="G153" s="220">
        <f>G154</f>
        <v>5693.4</v>
      </c>
      <c r="H153" s="220">
        <f t="shared" ref="H153:I153" si="59">H154</f>
        <v>5693.4</v>
      </c>
      <c r="I153" s="220">
        <f t="shared" si="59"/>
        <v>0</v>
      </c>
      <c r="J153" s="275">
        <f t="shared" si="57"/>
        <v>0</v>
      </c>
      <c r="K153" s="234"/>
      <c r="L153" s="2"/>
    </row>
    <row r="154" spans="2:12" ht="18.75" customHeight="1" x14ac:dyDescent="0.2">
      <c r="B154" s="284" t="s">
        <v>686</v>
      </c>
      <c r="C154" s="154">
        <v>901</v>
      </c>
      <c r="D154" s="195" t="s">
        <v>183</v>
      </c>
      <c r="E154" s="75" t="s">
        <v>530</v>
      </c>
      <c r="F154" s="156" t="s">
        <v>512</v>
      </c>
      <c r="G154" s="220">
        <v>5693.4</v>
      </c>
      <c r="H154" s="229">
        <v>5693.4</v>
      </c>
      <c r="I154" s="229">
        <v>0</v>
      </c>
      <c r="J154" s="275">
        <f t="shared" si="57"/>
        <v>0</v>
      </c>
      <c r="K154" s="234"/>
      <c r="L154" s="2"/>
    </row>
    <row r="155" spans="2:12" ht="44.25" customHeight="1" x14ac:dyDescent="0.2">
      <c r="B155" s="276" t="s">
        <v>687</v>
      </c>
      <c r="C155" s="270">
        <v>901</v>
      </c>
      <c r="D155" s="195" t="s">
        <v>183</v>
      </c>
      <c r="E155" s="75" t="s">
        <v>688</v>
      </c>
      <c r="F155" s="156"/>
      <c r="G155" s="220">
        <f>G156</f>
        <v>2457.5</v>
      </c>
      <c r="H155" s="220">
        <f t="shared" ref="H155:I155" si="60">H156</f>
        <v>2457.5</v>
      </c>
      <c r="I155" s="220">
        <f t="shared" si="60"/>
        <v>0</v>
      </c>
      <c r="J155" s="275">
        <f t="shared" si="57"/>
        <v>0</v>
      </c>
      <c r="K155" s="234"/>
      <c r="L155" s="2"/>
    </row>
    <row r="156" spans="2:12" ht="15.75" customHeight="1" x14ac:dyDescent="0.2">
      <c r="B156" s="284" t="s">
        <v>686</v>
      </c>
      <c r="C156" s="270">
        <v>901</v>
      </c>
      <c r="D156" s="195" t="s">
        <v>183</v>
      </c>
      <c r="E156" s="75" t="s">
        <v>688</v>
      </c>
      <c r="F156" s="156" t="s">
        <v>512</v>
      </c>
      <c r="G156" s="220">
        <v>2457.5</v>
      </c>
      <c r="H156" s="229">
        <v>2457.5</v>
      </c>
      <c r="I156" s="229">
        <v>0</v>
      </c>
      <c r="J156" s="275">
        <f t="shared" si="57"/>
        <v>0</v>
      </c>
      <c r="K156" s="234"/>
      <c r="L156" s="2"/>
    </row>
    <row r="157" spans="2:12" ht="32.25" customHeight="1" x14ac:dyDescent="0.2">
      <c r="B157" s="276" t="s">
        <v>137</v>
      </c>
      <c r="C157" s="88">
        <v>901</v>
      </c>
      <c r="D157" s="64" t="s">
        <v>183</v>
      </c>
      <c r="E157" s="75" t="s">
        <v>432</v>
      </c>
      <c r="F157" s="64"/>
      <c r="G157" s="220">
        <f>G158</f>
        <v>19918.3</v>
      </c>
      <c r="H157" s="220">
        <f t="shared" ref="H157:I158" si="61">H158</f>
        <v>19918.3</v>
      </c>
      <c r="I157" s="220">
        <f t="shared" si="61"/>
        <v>4613.2</v>
      </c>
      <c r="J157" s="275">
        <f t="shared" si="57"/>
        <v>23.160611096328502</v>
      </c>
      <c r="K157" s="234"/>
      <c r="L157" s="2"/>
    </row>
    <row r="158" spans="2:12" ht="47.25" x14ac:dyDescent="0.2">
      <c r="B158" s="276" t="s">
        <v>138</v>
      </c>
      <c r="C158" s="88">
        <v>901</v>
      </c>
      <c r="D158" s="64" t="s">
        <v>183</v>
      </c>
      <c r="E158" s="75" t="s">
        <v>433</v>
      </c>
      <c r="F158" s="64"/>
      <c r="G158" s="220">
        <f>G159</f>
        <v>19918.3</v>
      </c>
      <c r="H158" s="220">
        <f t="shared" si="61"/>
        <v>19918.3</v>
      </c>
      <c r="I158" s="220">
        <f t="shared" si="61"/>
        <v>4613.2</v>
      </c>
      <c r="J158" s="275">
        <f t="shared" si="57"/>
        <v>23.160611096328502</v>
      </c>
      <c r="K158" s="234"/>
      <c r="L158" s="2"/>
    </row>
    <row r="159" spans="2:12" ht="48.75" customHeight="1" x14ac:dyDescent="0.2">
      <c r="B159" s="276" t="s">
        <v>199</v>
      </c>
      <c r="C159" s="88">
        <v>901</v>
      </c>
      <c r="D159" s="64" t="s">
        <v>183</v>
      </c>
      <c r="E159" s="75" t="s">
        <v>433</v>
      </c>
      <c r="F159" s="64" t="s">
        <v>198</v>
      </c>
      <c r="G159" s="220">
        <v>19918.3</v>
      </c>
      <c r="H159" s="229">
        <v>19918.3</v>
      </c>
      <c r="I159" s="229">
        <v>4613.2</v>
      </c>
      <c r="J159" s="275">
        <f t="shared" si="57"/>
        <v>23.160611096328502</v>
      </c>
      <c r="K159" s="234"/>
      <c r="L159" s="2"/>
    </row>
    <row r="160" spans="2:12" ht="18" customHeight="1" x14ac:dyDescent="0.2">
      <c r="B160" s="206" t="s">
        <v>139</v>
      </c>
      <c r="C160" s="88">
        <v>901</v>
      </c>
      <c r="D160" s="64" t="s">
        <v>183</v>
      </c>
      <c r="E160" s="75" t="s">
        <v>434</v>
      </c>
      <c r="F160" s="64"/>
      <c r="G160" s="220">
        <f>G161</f>
        <v>4966.3</v>
      </c>
      <c r="H160" s="220">
        <f t="shared" ref="H160:I161" si="62">H161</f>
        <v>4966.3</v>
      </c>
      <c r="I160" s="220">
        <f t="shared" si="62"/>
        <v>164.5</v>
      </c>
      <c r="J160" s="275">
        <f t="shared" si="57"/>
        <v>3.3123250709783938</v>
      </c>
      <c r="K160" s="234"/>
      <c r="L160" s="2"/>
    </row>
    <row r="161" spans="1:12" ht="30.75" customHeight="1" x14ac:dyDescent="0.2">
      <c r="B161" s="276" t="s">
        <v>491</v>
      </c>
      <c r="C161" s="88">
        <v>901</v>
      </c>
      <c r="D161" s="64" t="s">
        <v>183</v>
      </c>
      <c r="E161" s="75" t="s">
        <v>435</v>
      </c>
      <c r="F161" s="64"/>
      <c r="G161" s="220">
        <f>G162</f>
        <v>4966.3</v>
      </c>
      <c r="H161" s="220">
        <f t="shared" si="62"/>
        <v>4966.3</v>
      </c>
      <c r="I161" s="220">
        <f t="shared" si="62"/>
        <v>164.5</v>
      </c>
      <c r="J161" s="275">
        <f t="shared" si="57"/>
        <v>3.3123250709783938</v>
      </c>
      <c r="K161" s="234"/>
      <c r="L161" s="2"/>
    </row>
    <row r="162" spans="1:12" ht="48" customHeight="1" thickBot="1" x14ac:dyDescent="0.25">
      <c r="B162" s="279" t="s">
        <v>199</v>
      </c>
      <c r="C162" s="73">
        <v>901</v>
      </c>
      <c r="D162" s="78" t="s">
        <v>183</v>
      </c>
      <c r="E162" s="94" t="s">
        <v>435</v>
      </c>
      <c r="F162" s="78" t="s">
        <v>198</v>
      </c>
      <c r="G162" s="221">
        <v>4966.3</v>
      </c>
      <c r="H162" s="245">
        <v>4966.3</v>
      </c>
      <c r="I162" s="245">
        <v>164.5</v>
      </c>
      <c r="J162" s="278">
        <f t="shared" si="57"/>
        <v>3.3123250709783938</v>
      </c>
      <c r="K162" s="234"/>
      <c r="L162" s="2"/>
    </row>
    <row r="163" spans="1:12" ht="18.75" customHeight="1" thickBot="1" x14ac:dyDescent="0.25">
      <c r="B163" s="244" t="s">
        <v>58</v>
      </c>
      <c r="C163" s="67">
        <v>901</v>
      </c>
      <c r="D163" s="62" t="s">
        <v>57</v>
      </c>
      <c r="E163" s="62"/>
      <c r="F163" s="62"/>
      <c r="G163" s="218">
        <f>G164</f>
        <v>1221.3</v>
      </c>
      <c r="H163" s="218">
        <f t="shared" ref="H163:I163" si="63">H164</f>
        <v>1221.3</v>
      </c>
      <c r="I163" s="218">
        <f t="shared" si="63"/>
        <v>9.9</v>
      </c>
      <c r="J163" s="248">
        <f t="shared" si="57"/>
        <v>0.81061164333087687</v>
      </c>
      <c r="K163" s="234"/>
      <c r="L163" s="2"/>
    </row>
    <row r="164" spans="1:12" ht="79.5" customHeight="1" x14ac:dyDescent="0.2">
      <c r="B164" s="281" t="s">
        <v>389</v>
      </c>
      <c r="C164" s="96">
        <v>901</v>
      </c>
      <c r="D164" s="69" t="s">
        <v>57</v>
      </c>
      <c r="E164" s="75" t="s">
        <v>385</v>
      </c>
      <c r="F164" s="63"/>
      <c r="G164" s="219">
        <f>G165+G169+G167</f>
        <v>1221.3</v>
      </c>
      <c r="H164" s="219">
        <f t="shared" ref="H164:I164" si="64">H165+H169+H167</f>
        <v>1221.3</v>
      </c>
      <c r="I164" s="219">
        <f t="shared" si="64"/>
        <v>9.9</v>
      </c>
      <c r="J164" s="274">
        <f t="shared" si="57"/>
        <v>0.81061164333087687</v>
      </c>
      <c r="K164" s="234"/>
      <c r="L164" s="2"/>
    </row>
    <row r="165" spans="1:12" ht="62.25" customHeight="1" x14ac:dyDescent="0.2">
      <c r="B165" s="206" t="s">
        <v>209</v>
      </c>
      <c r="C165" s="88">
        <v>901</v>
      </c>
      <c r="D165" s="64" t="s">
        <v>57</v>
      </c>
      <c r="E165" s="75" t="s">
        <v>210</v>
      </c>
      <c r="F165" s="128"/>
      <c r="G165" s="219">
        <f>G166</f>
        <v>650</v>
      </c>
      <c r="H165" s="219">
        <f t="shared" ref="H165:I165" si="65">H166</f>
        <v>650</v>
      </c>
      <c r="I165" s="219">
        <f t="shared" si="65"/>
        <v>0</v>
      </c>
      <c r="J165" s="275">
        <f t="shared" si="57"/>
        <v>0</v>
      </c>
      <c r="K165" s="234"/>
      <c r="L165" s="2"/>
    </row>
    <row r="166" spans="1:12" ht="46.5" customHeight="1" x14ac:dyDescent="0.2">
      <c r="B166" s="276" t="s">
        <v>199</v>
      </c>
      <c r="C166" s="88">
        <v>901</v>
      </c>
      <c r="D166" s="64" t="s">
        <v>57</v>
      </c>
      <c r="E166" s="75" t="s">
        <v>210</v>
      </c>
      <c r="F166" s="64" t="s">
        <v>198</v>
      </c>
      <c r="G166" s="219">
        <v>650</v>
      </c>
      <c r="H166" s="229">
        <v>650</v>
      </c>
      <c r="I166" s="229">
        <v>0</v>
      </c>
      <c r="J166" s="275">
        <f t="shared" si="57"/>
        <v>0</v>
      </c>
      <c r="K166" s="234"/>
      <c r="L166" s="2"/>
    </row>
    <row r="167" spans="1:12" ht="76.5" customHeight="1" x14ac:dyDescent="0.2">
      <c r="B167" s="206" t="s">
        <v>436</v>
      </c>
      <c r="C167" s="88">
        <v>901</v>
      </c>
      <c r="D167" s="64" t="s">
        <v>57</v>
      </c>
      <c r="E167" s="75" t="s">
        <v>437</v>
      </c>
      <c r="F167" s="128"/>
      <c r="G167" s="220">
        <f>G168</f>
        <v>500</v>
      </c>
      <c r="H167" s="220">
        <f t="shared" ref="H167:I167" si="66">H168</f>
        <v>500</v>
      </c>
      <c r="I167" s="220">
        <f t="shared" si="66"/>
        <v>0</v>
      </c>
      <c r="J167" s="275">
        <f t="shared" si="57"/>
        <v>0</v>
      </c>
      <c r="K167" s="234"/>
      <c r="L167" s="2"/>
    </row>
    <row r="168" spans="1:12" ht="48.75" customHeight="1" x14ac:dyDescent="0.2">
      <c r="B168" s="276" t="s">
        <v>199</v>
      </c>
      <c r="C168" s="88">
        <v>901</v>
      </c>
      <c r="D168" s="64" t="s">
        <v>57</v>
      </c>
      <c r="E168" s="75" t="s">
        <v>437</v>
      </c>
      <c r="F168" s="64" t="s">
        <v>198</v>
      </c>
      <c r="G168" s="220">
        <v>500</v>
      </c>
      <c r="H168" s="229">
        <v>500</v>
      </c>
      <c r="I168" s="229">
        <v>0</v>
      </c>
      <c r="J168" s="275">
        <f t="shared" si="57"/>
        <v>0</v>
      </c>
      <c r="K168" s="234"/>
      <c r="L168" s="2"/>
    </row>
    <row r="169" spans="1:12" ht="144" customHeight="1" x14ac:dyDescent="0.2">
      <c r="B169" s="206" t="s">
        <v>439</v>
      </c>
      <c r="C169" s="88">
        <v>901</v>
      </c>
      <c r="D169" s="64" t="s">
        <v>57</v>
      </c>
      <c r="E169" s="75" t="s">
        <v>438</v>
      </c>
      <c r="F169" s="64"/>
      <c r="G169" s="220">
        <f>G170</f>
        <v>71.3</v>
      </c>
      <c r="H169" s="220">
        <f t="shared" ref="H169:I169" si="67">H170</f>
        <v>71.3</v>
      </c>
      <c r="I169" s="220">
        <f t="shared" si="67"/>
        <v>9.9</v>
      </c>
      <c r="J169" s="275">
        <f t="shared" si="57"/>
        <v>13.884992987377281</v>
      </c>
      <c r="K169" s="234"/>
      <c r="L169" s="2"/>
    </row>
    <row r="170" spans="1:12" ht="47.25" customHeight="1" thickBot="1" x14ac:dyDescent="0.25">
      <c r="B170" s="277" t="s">
        <v>199</v>
      </c>
      <c r="C170" s="73">
        <v>901</v>
      </c>
      <c r="D170" s="78" t="s">
        <v>57</v>
      </c>
      <c r="E170" s="95" t="s">
        <v>438</v>
      </c>
      <c r="F170" s="78" t="s">
        <v>198</v>
      </c>
      <c r="G170" s="221">
        <v>71.3</v>
      </c>
      <c r="H170" s="245">
        <v>71.3</v>
      </c>
      <c r="I170" s="245">
        <v>9.9</v>
      </c>
      <c r="J170" s="278">
        <f t="shared" si="57"/>
        <v>13.884992987377281</v>
      </c>
      <c r="K170" s="234"/>
      <c r="L170" s="2"/>
    </row>
    <row r="171" spans="1:12" ht="32.25" customHeight="1" thickBot="1" x14ac:dyDescent="0.25">
      <c r="B171" s="244" t="s">
        <v>319</v>
      </c>
      <c r="C171" s="67">
        <v>901</v>
      </c>
      <c r="D171" s="62" t="s">
        <v>526</v>
      </c>
      <c r="E171" s="62"/>
      <c r="F171" s="62"/>
      <c r="G171" s="218">
        <f>G172+G176+G180</f>
        <v>4154.6000000000004</v>
      </c>
      <c r="H171" s="218">
        <f t="shared" ref="H171:I171" si="68">H172+H176+H180</f>
        <v>4154.6000000000004</v>
      </c>
      <c r="I171" s="218">
        <f t="shared" si="68"/>
        <v>0</v>
      </c>
      <c r="J171" s="248">
        <f t="shared" si="57"/>
        <v>0</v>
      </c>
      <c r="K171" s="234"/>
      <c r="L171" s="2"/>
    </row>
    <row r="172" spans="1:12" ht="77.25" customHeight="1" x14ac:dyDescent="0.2">
      <c r="A172" s="40"/>
      <c r="B172" s="273" t="s">
        <v>255</v>
      </c>
      <c r="C172" s="101"/>
      <c r="D172" s="65" t="s">
        <v>526</v>
      </c>
      <c r="E172" s="75" t="s">
        <v>406</v>
      </c>
      <c r="F172" s="87"/>
      <c r="G172" s="222">
        <f>G173</f>
        <v>302</v>
      </c>
      <c r="H172" s="222">
        <f t="shared" ref="H172:I174" si="69">H173</f>
        <v>302</v>
      </c>
      <c r="I172" s="222">
        <f t="shared" si="69"/>
        <v>0</v>
      </c>
      <c r="J172" s="274">
        <f t="shared" si="57"/>
        <v>0</v>
      </c>
      <c r="K172" s="234"/>
      <c r="L172" s="2"/>
    </row>
    <row r="173" spans="1:12" ht="66" customHeight="1" x14ac:dyDescent="0.2">
      <c r="A173" s="25"/>
      <c r="B173" s="206" t="s">
        <v>442</v>
      </c>
      <c r="C173" s="166">
        <v>901</v>
      </c>
      <c r="D173" s="64" t="s">
        <v>526</v>
      </c>
      <c r="E173" s="76" t="s">
        <v>441</v>
      </c>
      <c r="F173" s="77"/>
      <c r="G173" s="220">
        <f>G174</f>
        <v>302</v>
      </c>
      <c r="H173" s="220">
        <f t="shared" si="69"/>
        <v>302</v>
      </c>
      <c r="I173" s="220">
        <f t="shared" si="69"/>
        <v>0</v>
      </c>
      <c r="J173" s="275">
        <f t="shared" si="57"/>
        <v>0</v>
      </c>
      <c r="K173" s="234"/>
      <c r="L173" s="2"/>
    </row>
    <row r="174" spans="1:12" ht="46.5" customHeight="1" x14ac:dyDescent="0.2">
      <c r="A174" s="25"/>
      <c r="B174" s="276" t="s">
        <v>177</v>
      </c>
      <c r="C174" s="166">
        <v>901</v>
      </c>
      <c r="D174" s="64" t="s">
        <v>526</v>
      </c>
      <c r="E174" s="76" t="s">
        <v>443</v>
      </c>
      <c r="F174" s="77"/>
      <c r="G174" s="220">
        <f>G175</f>
        <v>302</v>
      </c>
      <c r="H174" s="220">
        <f t="shared" si="69"/>
        <v>302</v>
      </c>
      <c r="I174" s="220">
        <f t="shared" si="69"/>
        <v>0</v>
      </c>
      <c r="J174" s="275">
        <f t="shared" si="57"/>
        <v>0</v>
      </c>
      <c r="K174" s="234"/>
      <c r="L174" s="2"/>
    </row>
    <row r="175" spans="1:12" ht="78" customHeight="1" x14ac:dyDescent="0.2">
      <c r="A175" s="41"/>
      <c r="B175" s="276" t="s">
        <v>700</v>
      </c>
      <c r="C175" s="88">
        <v>901</v>
      </c>
      <c r="D175" s="64" t="s">
        <v>526</v>
      </c>
      <c r="E175" s="102" t="s">
        <v>443</v>
      </c>
      <c r="F175" s="64" t="s">
        <v>447</v>
      </c>
      <c r="G175" s="220">
        <v>302</v>
      </c>
      <c r="H175" s="229">
        <v>302</v>
      </c>
      <c r="I175" s="229">
        <v>0</v>
      </c>
      <c r="J175" s="275">
        <f t="shared" si="57"/>
        <v>0</v>
      </c>
      <c r="K175" s="234"/>
      <c r="L175" s="2"/>
    </row>
    <row r="176" spans="1:12" ht="81" customHeight="1" x14ac:dyDescent="0.2">
      <c r="B176" s="206" t="s">
        <v>346</v>
      </c>
      <c r="C176" s="88">
        <v>901</v>
      </c>
      <c r="D176" s="64" t="s">
        <v>526</v>
      </c>
      <c r="E176" s="64" t="s">
        <v>402</v>
      </c>
      <c r="F176" s="64"/>
      <c r="G176" s="220">
        <f>G177</f>
        <v>498</v>
      </c>
      <c r="H176" s="220">
        <f t="shared" ref="H176:I178" si="70">H177</f>
        <v>498</v>
      </c>
      <c r="I176" s="220">
        <f t="shared" si="70"/>
        <v>0</v>
      </c>
      <c r="J176" s="275">
        <f t="shared" si="57"/>
        <v>0</v>
      </c>
      <c r="K176" s="234"/>
      <c r="L176" s="2"/>
    </row>
    <row r="177" spans="2:12" ht="48.75" customHeight="1" x14ac:dyDescent="0.2">
      <c r="B177" s="276" t="s">
        <v>388</v>
      </c>
      <c r="C177" s="88">
        <v>901</v>
      </c>
      <c r="D177" s="64" t="s">
        <v>526</v>
      </c>
      <c r="E177" s="64" t="s">
        <v>440</v>
      </c>
      <c r="F177" s="77"/>
      <c r="G177" s="220">
        <f>G178</f>
        <v>498</v>
      </c>
      <c r="H177" s="220">
        <f t="shared" si="70"/>
        <v>498</v>
      </c>
      <c r="I177" s="220">
        <f t="shared" si="70"/>
        <v>0</v>
      </c>
      <c r="J177" s="275">
        <f t="shared" si="57"/>
        <v>0</v>
      </c>
      <c r="K177" s="234"/>
      <c r="L177" s="2"/>
    </row>
    <row r="178" spans="2:12" ht="61.5" customHeight="1" x14ac:dyDescent="0.2">
      <c r="B178" s="283" t="s">
        <v>557</v>
      </c>
      <c r="C178" s="88">
        <v>901</v>
      </c>
      <c r="D178" s="64" t="s">
        <v>526</v>
      </c>
      <c r="E178" s="64" t="s">
        <v>27</v>
      </c>
      <c r="F178" s="77"/>
      <c r="G178" s="220">
        <f>G179</f>
        <v>498</v>
      </c>
      <c r="H178" s="220">
        <f t="shared" si="70"/>
        <v>498</v>
      </c>
      <c r="I178" s="220">
        <f t="shared" si="70"/>
        <v>0</v>
      </c>
      <c r="J178" s="275">
        <f t="shared" si="57"/>
        <v>0</v>
      </c>
      <c r="K178" s="234"/>
      <c r="L178" s="2"/>
    </row>
    <row r="179" spans="2:12" ht="46.5" customHeight="1" x14ac:dyDescent="0.2">
      <c r="B179" s="276" t="s">
        <v>689</v>
      </c>
      <c r="C179" s="88">
        <v>901</v>
      </c>
      <c r="D179" s="64" t="s">
        <v>526</v>
      </c>
      <c r="E179" s="64" t="s">
        <v>27</v>
      </c>
      <c r="F179" s="64" t="s">
        <v>546</v>
      </c>
      <c r="G179" s="220">
        <v>498</v>
      </c>
      <c r="H179" s="229">
        <v>498</v>
      </c>
      <c r="I179" s="229">
        <v>0</v>
      </c>
      <c r="J179" s="275">
        <f t="shared" si="57"/>
        <v>0</v>
      </c>
      <c r="K179" s="234"/>
      <c r="L179" s="2"/>
    </row>
    <row r="180" spans="2:12" ht="63.75" customHeight="1" x14ac:dyDescent="0.2">
      <c r="B180" s="206" t="s">
        <v>245</v>
      </c>
      <c r="C180" s="88">
        <v>901</v>
      </c>
      <c r="D180" s="64" t="s">
        <v>526</v>
      </c>
      <c r="E180" s="103" t="s">
        <v>392</v>
      </c>
      <c r="F180" s="64"/>
      <c r="G180" s="220">
        <f>G181</f>
        <v>3354.6</v>
      </c>
      <c r="H180" s="220">
        <f t="shared" ref="H180:I181" si="71">H181</f>
        <v>3354.6</v>
      </c>
      <c r="I180" s="220">
        <f t="shared" si="71"/>
        <v>0</v>
      </c>
      <c r="J180" s="275">
        <f t="shared" si="57"/>
        <v>0</v>
      </c>
      <c r="K180" s="234"/>
      <c r="L180" s="2"/>
    </row>
    <row r="181" spans="2:12" ht="33" customHeight="1" x14ac:dyDescent="0.2">
      <c r="B181" s="206" t="s">
        <v>191</v>
      </c>
      <c r="C181" s="88">
        <v>901</v>
      </c>
      <c r="D181" s="64" t="s">
        <v>526</v>
      </c>
      <c r="E181" s="76" t="s">
        <v>393</v>
      </c>
      <c r="F181" s="64"/>
      <c r="G181" s="220">
        <f>G182</f>
        <v>3354.6</v>
      </c>
      <c r="H181" s="220">
        <f t="shared" si="71"/>
        <v>3354.6</v>
      </c>
      <c r="I181" s="220">
        <f t="shared" si="71"/>
        <v>0</v>
      </c>
      <c r="J181" s="275">
        <f t="shared" si="57"/>
        <v>0</v>
      </c>
      <c r="K181" s="234"/>
      <c r="L181" s="2"/>
    </row>
    <row r="182" spans="2:12" ht="48" customHeight="1" thickBot="1" x14ac:dyDescent="0.25">
      <c r="B182" s="277" t="s">
        <v>199</v>
      </c>
      <c r="C182" s="73">
        <v>901</v>
      </c>
      <c r="D182" s="78" t="s">
        <v>526</v>
      </c>
      <c r="E182" s="95" t="s">
        <v>393</v>
      </c>
      <c r="F182" s="78" t="s">
        <v>198</v>
      </c>
      <c r="G182" s="221">
        <v>3354.6</v>
      </c>
      <c r="H182" s="245">
        <v>3354.6</v>
      </c>
      <c r="I182" s="245">
        <v>0</v>
      </c>
      <c r="J182" s="278">
        <f t="shared" si="57"/>
        <v>0</v>
      </c>
      <c r="K182" s="234"/>
      <c r="L182" s="2"/>
    </row>
    <row r="183" spans="2:12" ht="32.25" customHeight="1" thickBot="1" x14ac:dyDescent="0.25">
      <c r="B183" s="238" t="s">
        <v>311</v>
      </c>
      <c r="C183" s="58">
        <v>901</v>
      </c>
      <c r="D183" s="61" t="s">
        <v>310</v>
      </c>
      <c r="E183" s="61"/>
      <c r="F183" s="61"/>
      <c r="G183" s="217">
        <f>G184+G201+G206+G231</f>
        <v>67222.899999999994</v>
      </c>
      <c r="H183" s="217">
        <f t="shared" ref="H183:I183" si="72">H184+H201+H206+H231</f>
        <v>67222.899999999994</v>
      </c>
      <c r="I183" s="217">
        <f t="shared" si="72"/>
        <v>5397.3</v>
      </c>
      <c r="J183" s="239">
        <f t="shared" si="57"/>
        <v>8.0289603691599147</v>
      </c>
      <c r="K183" s="234"/>
      <c r="L183" s="2"/>
    </row>
    <row r="184" spans="2:12" ht="15.75" customHeight="1" thickBot="1" x14ac:dyDescent="0.25">
      <c r="B184" s="244" t="s">
        <v>284</v>
      </c>
      <c r="C184" s="104">
        <v>901</v>
      </c>
      <c r="D184" s="62" t="s">
        <v>285</v>
      </c>
      <c r="E184" s="62"/>
      <c r="F184" s="62"/>
      <c r="G184" s="218">
        <f>G189+G194+G185</f>
        <v>22881.200000000001</v>
      </c>
      <c r="H184" s="218">
        <f t="shared" ref="H184:I184" si="73">H189+H194+H185</f>
        <v>22881.200000000001</v>
      </c>
      <c r="I184" s="218">
        <f t="shared" si="73"/>
        <v>313.39999999999998</v>
      </c>
      <c r="J184" s="248">
        <f t="shared" si="57"/>
        <v>1.3696834082128559</v>
      </c>
      <c r="K184" s="234"/>
      <c r="L184" s="2"/>
    </row>
    <row r="185" spans="2:12" ht="78.75" customHeight="1" x14ac:dyDescent="0.2">
      <c r="B185" s="273" t="s">
        <v>255</v>
      </c>
      <c r="C185" s="96">
        <v>901</v>
      </c>
      <c r="D185" s="69" t="s">
        <v>285</v>
      </c>
      <c r="E185" s="103" t="s">
        <v>406</v>
      </c>
      <c r="F185" s="87"/>
      <c r="G185" s="222">
        <f>G186</f>
        <v>100</v>
      </c>
      <c r="H185" s="222">
        <f t="shared" ref="H185:I187" si="74">H186</f>
        <v>100</v>
      </c>
      <c r="I185" s="222">
        <f t="shared" si="74"/>
        <v>0</v>
      </c>
      <c r="J185" s="274">
        <f t="shared" si="57"/>
        <v>0</v>
      </c>
      <c r="K185" s="234"/>
      <c r="L185" s="2"/>
    </row>
    <row r="186" spans="2:12" ht="48" customHeight="1" x14ac:dyDescent="0.2">
      <c r="B186" s="276" t="s">
        <v>39</v>
      </c>
      <c r="C186" s="88">
        <v>901</v>
      </c>
      <c r="D186" s="64" t="s">
        <v>285</v>
      </c>
      <c r="E186" s="64" t="s">
        <v>40</v>
      </c>
      <c r="F186" s="77"/>
      <c r="G186" s="220">
        <f>G187</f>
        <v>100</v>
      </c>
      <c r="H186" s="220">
        <f t="shared" si="74"/>
        <v>100</v>
      </c>
      <c r="I186" s="220">
        <f t="shared" si="74"/>
        <v>0</v>
      </c>
      <c r="J186" s="275">
        <f t="shared" si="57"/>
        <v>0</v>
      </c>
      <c r="K186" s="234"/>
      <c r="L186" s="2"/>
    </row>
    <row r="187" spans="2:12" ht="66" customHeight="1" x14ac:dyDescent="0.2">
      <c r="B187" s="206" t="s">
        <v>573</v>
      </c>
      <c r="C187" s="88">
        <v>901</v>
      </c>
      <c r="D187" s="64" t="s">
        <v>285</v>
      </c>
      <c r="E187" s="78" t="s">
        <v>574</v>
      </c>
      <c r="F187" s="78"/>
      <c r="G187" s="220">
        <f>G188</f>
        <v>100</v>
      </c>
      <c r="H187" s="220">
        <f t="shared" si="74"/>
        <v>100</v>
      </c>
      <c r="I187" s="220">
        <f t="shared" si="74"/>
        <v>0</v>
      </c>
      <c r="J187" s="275">
        <f t="shared" si="57"/>
        <v>0</v>
      </c>
      <c r="K187" s="234"/>
      <c r="L187" s="2"/>
    </row>
    <row r="188" spans="2:12" ht="81" customHeight="1" x14ac:dyDescent="0.2">
      <c r="B188" s="276" t="s">
        <v>701</v>
      </c>
      <c r="C188" s="88">
        <v>901</v>
      </c>
      <c r="D188" s="64" t="s">
        <v>285</v>
      </c>
      <c r="E188" s="64" t="s">
        <v>574</v>
      </c>
      <c r="F188" s="64" t="s">
        <v>447</v>
      </c>
      <c r="G188" s="220">
        <v>100</v>
      </c>
      <c r="H188" s="229">
        <v>100</v>
      </c>
      <c r="I188" s="229">
        <v>0</v>
      </c>
      <c r="J188" s="275">
        <f t="shared" si="57"/>
        <v>0</v>
      </c>
      <c r="K188" s="234"/>
      <c r="L188" s="2"/>
    </row>
    <row r="189" spans="2:12" ht="65.25" customHeight="1" x14ac:dyDescent="0.2">
      <c r="B189" s="280" t="s">
        <v>448</v>
      </c>
      <c r="C189" s="96">
        <v>901</v>
      </c>
      <c r="D189" s="69" t="s">
        <v>285</v>
      </c>
      <c r="E189" s="69" t="s">
        <v>407</v>
      </c>
      <c r="F189" s="63"/>
      <c r="G189" s="219">
        <f>G190+G192</f>
        <v>4881.2</v>
      </c>
      <c r="H189" s="219">
        <f t="shared" ref="H189:I189" si="75">H190+H192</f>
        <v>4881.2</v>
      </c>
      <c r="I189" s="219">
        <f t="shared" si="75"/>
        <v>313.39999999999998</v>
      </c>
      <c r="J189" s="275">
        <f t="shared" si="57"/>
        <v>6.4205523231992139</v>
      </c>
      <c r="K189" s="234"/>
      <c r="L189" s="2"/>
    </row>
    <row r="190" spans="2:12" ht="32.25" customHeight="1" x14ac:dyDescent="0.2">
      <c r="B190" s="276" t="s">
        <v>449</v>
      </c>
      <c r="C190" s="88">
        <v>901</v>
      </c>
      <c r="D190" s="64" t="s">
        <v>285</v>
      </c>
      <c r="E190" s="76" t="s">
        <v>161</v>
      </c>
      <c r="F190" s="77"/>
      <c r="G190" s="220">
        <f>G191</f>
        <v>4649.2</v>
      </c>
      <c r="H190" s="220">
        <f t="shared" ref="H190:I190" si="76">H191</f>
        <v>4649.2</v>
      </c>
      <c r="I190" s="220">
        <f t="shared" si="76"/>
        <v>313.39999999999998</v>
      </c>
      <c r="J190" s="275">
        <f t="shared" si="57"/>
        <v>6.7409446786543921</v>
      </c>
      <c r="K190" s="234"/>
      <c r="L190" s="2"/>
    </row>
    <row r="191" spans="2:12" ht="48.75" customHeight="1" x14ac:dyDescent="0.2">
      <c r="B191" s="276" t="s">
        <v>199</v>
      </c>
      <c r="C191" s="88">
        <v>901</v>
      </c>
      <c r="D191" s="64" t="s">
        <v>285</v>
      </c>
      <c r="E191" s="76" t="s">
        <v>161</v>
      </c>
      <c r="F191" s="64" t="s">
        <v>198</v>
      </c>
      <c r="G191" s="220">
        <v>4649.2</v>
      </c>
      <c r="H191" s="229">
        <v>4649.2</v>
      </c>
      <c r="I191" s="229">
        <v>313.39999999999998</v>
      </c>
      <c r="J191" s="275">
        <f t="shared" si="57"/>
        <v>6.7409446786543921</v>
      </c>
      <c r="K191" s="234"/>
      <c r="L191" s="2"/>
    </row>
    <row r="192" spans="2:12" ht="31.5" customHeight="1" x14ac:dyDescent="0.2">
      <c r="B192" s="276" t="s">
        <v>487</v>
      </c>
      <c r="C192" s="88">
        <v>901</v>
      </c>
      <c r="D192" s="64" t="s">
        <v>285</v>
      </c>
      <c r="E192" s="76" t="s">
        <v>162</v>
      </c>
      <c r="F192" s="77"/>
      <c r="G192" s="220">
        <f>G193</f>
        <v>232</v>
      </c>
      <c r="H192" s="220">
        <f t="shared" ref="H192:I192" si="77">H193</f>
        <v>232</v>
      </c>
      <c r="I192" s="220">
        <f t="shared" si="77"/>
        <v>0</v>
      </c>
      <c r="J192" s="275">
        <f t="shared" si="57"/>
        <v>0</v>
      </c>
      <c r="K192" s="234"/>
      <c r="L192" s="2"/>
    </row>
    <row r="193" spans="2:12" ht="48" customHeight="1" x14ac:dyDescent="0.2">
      <c r="B193" s="277" t="s">
        <v>199</v>
      </c>
      <c r="C193" s="73">
        <v>901</v>
      </c>
      <c r="D193" s="78" t="s">
        <v>285</v>
      </c>
      <c r="E193" s="95" t="s">
        <v>162</v>
      </c>
      <c r="F193" s="78" t="s">
        <v>198</v>
      </c>
      <c r="G193" s="221">
        <v>232</v>
      </c>
      <c r="H193" s="229">
        <v>232</v>
      </c>
      <c r="I193" s="229">
        <v>0</v>
      </c>
      <c r="J193" s="275">
        <f t="shared" si="57"/>
        <v>0</v>
      </c>
      <c r="K193" s="234"/>
      <c r="L193" s="2"/>
    </row>
    <row r="194" spans="2:12" ht="110.25" customHeight="1" x14ac:dyDescent="0.2">
      <c r="B194" s="206" t="s">
        <v>653</v>
      </c>
      <c r="C194" s="88">
        <v>901</v>
      </c>
      <c r="D194" s="64" t="s">
        <v>285</v>
      </c>
      <c r="E194" s="76" t="s">
        <v>211</v>
      </c>
      <c r="F194" s="64"/>
      <c r="G194" s="220">
        <f>G195+G198</f>
        <v>17900</v>
      </c>
      <c r="H194" s="220">
        <f t="shared" ref="H194:I194" si="78">H195+H198</f>
        <v>17900</v>
      </c>
      <c r="I194" s="220">
        <f t="shared" si="78"/>
        <v>0</v>
      </c>
      <c r="J194" s="275">
        <f t="shared" si="57"/>
        <v>0</v>
      </c>
      <c r="K194" s="234"/>
      <c r="L194" s="2"/>
    </row>
    <row r="195" spans="2:12" ht="79.5" customHeight="1" x14ac:dyDescent="0.2">
      <c r="B195" s="206" t="s">
        <v>564</v>
      </c>
      <c r="C195" s="88">
        <v>901</v>
      </c>
      <c r="D195" s="64" t="s">
        <v>285</v>
      </c>
      <c r="E195" s="76" t="s">
        <v>715</v>
      </c>
      <c r="F195" s="64"/>
      <c r="G195" s="220">
        <f>G196</f>
        <v>16900</v>
      </c>
      <c r="H195" s="220">
        <f t="shared" ref="H195:I196" si="79">H196</f>
        <v>16900</v>
      </c>
      <c r="I195" s="220">
        <f t="shared" si="79"/>
        <v>0</v>
      </c>
      <c r="J195" s="275">
        <f t="shared" si="57"/>
        <v>0</v>
      </c>
      <c r="K195" s="234"/>
      <c r="L195" s="2"/>
    </row>
    <row r="196" spans="2:12" ht="60.75" customHeight="1" x14ac:dyDescent="0.2">
      <c r="B196" s="283" t="s">
        <v>583</v>
      </c>
      <c r="C196" s="88">
        <v>901</v>
      </c>
      <c r="D196" s="64" t="s">
        <v>285</v>
      </c>
      <c r="E196" s="90" t="s">
        <v>584</v>
      </c>
      <c r="F196" s="64"/>
      <c r="G196" s="220">
        <f>G197</f>
        <v>16900</v>
      </c>
      <c r="H196" s="220">
        <f t="shared" si="79"/>
        <v>16900</v>
      </c>
      <c r="I196" s="220">
        <f t="shared" si="79"/>
        <v>0</v>
      </c>
      <c r="J196" s="275">
        <f t="shared" si="57"/>
        <v>0</v>
      </c>
      <c r="K196" s="234"/>
      <c r="L196" s="2"/>
    </row>
    <row r="197" spans="2:12" ht="15.75" customHeight="1" x14ac:dyDescent="0.2">
      <c r="B197" s="276" t="s">
        <v>41</v>
      </c>
      <c r="C197" s="88">
        <v>901</v>
      </c>
      <c r="D197" s="64" t="s">
        <v>285</v>
      </c>
      <c r="E197" s="90" t="s">
        <v>584</v>
      </c>
      <c r="F197" s="64" t="s">
        <v>512</v>
      </c>
      <c r="G197" s="220">
        <v>16900</v>
      </c>
      <c r="H197" s="229">
        <v>16900</v>
      </c>
      <c r="I197" s="229">
        <v>0</v>
      </c>
      <c r="J197" s="275">
        <f t="shared" si="57"/>
        <v>0</v>
      </c>
      <c r="K197" s="234"/>
      <c r="L197" s="2"/>
    </row>
    <row r="198" spans="2:12" ht="61.5" customHeight="1" x14ac:dyDescent="0.2">
      <c r="B198" s="276" t="s">
        <v>730</v>
      </c>
      <c r="C198" s="88">
        <v>901</v>
      </c>
      <c r="D198" s="64" t="s">
        <v>285</v>
      </c>
      <c r="E198" s="94" t="s">
        <v>565</v>
      </c>
      <c r="F198" s="65"/>
      <c r="G198" s="220">
        <f>G199</f>
        <v>1000</v>
      </c>
      <c r="H198" s="220">
        <f t="shared" ref="H198:I199" si="80">H199</f>
        <v>1000</v>
      </c>
      <c r="I198" s="220">
        <f t="shared" si="80"/>
        <v>0</v>
      </c>
      <c r="J198" s="275">
        <f t="shared" si="57"/>
        <v>0</v>
      </c>
      <c r="K198" s="234"/>
      <c r="L198" s="2"/>
    </row>
    <row r="199" spans="2:12" ht="60.75" customHeight="1" x14ac:dyDescent="0.2">
      <c r="B199" s="273" t="s">
        <v>558</v>
      </c>
      <c r="C199" s="88">
        <v>901</v>
      </c>
      <c r="D199" s="64" t="s">
        <v>285</v>
      </c>
      <c r="E199" s="90" t="s">
        <v>559</v>
      </c>
      <c r="F199" s="64"/>
      <c r="G199" s="220">
        <f>G200</f>
        <v>1000</v>
      </c>
      <c r="H199" s="220">
        <f t="shared" si="80"/>
        <v>1000</v>
      </c>
      <c r="I199" s="220">
        <f t="shared" si="80"/>
        <v>0</v>
      </c>
      <c r="J199" s="275">
        <f t="shared" si="57"/>
        <v>0</v>
      </c>
      <c r="K199" s="234"/>
      <c r="L199" s="2"/>
    </row>
    <row r="200" spans="2:12" ht="47.25" customHeight="1" thickBot="1" x14ac:dyDescent="0.25">
      <c r="B200" s="277" t="s">
        <v>199</v>
      </c>
      <c r="C200" s="73">
        <v>901</v>
      </c>
      <c r="D200" s="78" t="s">
        <v>285</v>
      </c>
      <c r="E200" s="95" t="s">
        <v>560</v>
      </c>
      <c r="F200" s="78" t="s">
        <v>198</v>
      </c>
      <c r="G200" s="221">
        <v>1000</v>
      </c>
      <c r="H200" s="245">
        <v>1000</v>
      </c>
      <c r="I200" s="245">
        <v>0</v>
      </c>
      <c r="J200" s="278">
        <f t="shared" si="57"/>
        <v>0</v>
      </c>
      <c r="K200" s="234"/>
      <c r="L200" s="2"/>
    </row>
    <row r="201" spans="2:12" ht="18.75" customHeight="1" thickBot="1" x14ac:dyDescent="0.25">
      <c r="B201" s="244" t="s">
        <v>286</v>
      </c>
      <c r="C201" s="67">
        <v>901</v>
      </c>
      <c r="D201" s="62" t="s">
        <v>287</v>
      </c>
      <c r="E201" s="62"/>
      <c r="F201" s="62"/>
      <c r="G201" s="218">
        <f>G202</f>
        <v>6700</v>
      </c>
      <c r="H201" s="218">
        <f t="shared" ref="H201:I204" si="81">H202</f>
        <v>6700</v>
      </c>
      <c r="I201" s="218">
        <f t="shared" si="81"/>
        <v>1602.9</v>
      </c>
      <c r="J201" s="248">
        <f t="shared" si="57"/>
        <v>23.923880597014925</v>
      </c>
      <c r="K201" s="234"/>
      <c r="L201" s="2"/>
    </row>
    <row r="202" spans="2:12" ht="78" customHeight="1" x14ac:dyDescent="0.2">
      <c r="B202" s="281" t="s">
        <v>255</v>
      </c>
      <c r="C202" s="96">
        <v>901</v>
      </c>
      <c r="D202" s="69" t="s">
        <v>287</v>
      </c>
      <c r="E202" s="103" t="s">
        <v>406</v>
      </c>
      <c r="F202" s="63"/>
      <c r="G202" s="219">
        <f>G203</f>
        <v>6700</v>
      </c>
      <c r="H202" s="219">
        <f t="shared" si="81"/>
        <v>6700</v>
      </c>
      <c r="I202" s="219">
        <f t="shared" si="81"/>
        <v>1602.9</v>
      </c>
      <c r="J202" s="274">
        <f t="shared" si="57"/>
        <v>23.923880597014925</v>
      </c>
      <c r="K202" s="234"/>
      <c r="L202" s="2"/>
    </row>
    <row r="203" spans="2:12" ht="62.25" customHeight="1" x14ac:dyDescent="0.2">
      <c r="B203" s="206" t="s">
        <v>256</v>
      </c>
      <c r="C203" s="88">
        <v>901</v>
      </c>
      <c r="D203" s="64" t="s">
        <v>287</v>
      </c>
      <c r="E203" s="76" t="s">
        <v>444</v>
      </c>
      <c r="F203" s="77"/>
      <c r="G203" s="220">
        <f>G204</f>
        <v>6700</v>
      </c>
      <c r="H203" s="220">
        <f t="shared" si="81"/>
        <v>6700</v>
      </c>
      <c r="I203" s="220">
        <f t="shared" si="81"/>
        <v>1602.9</v>
      </c>
      <c r="J203" s="275">
        <f t="shared" si="57"/>
        <v>23.923880597014925</v>
      </c>
      <c r="K203" s="234"/>
      <c r="L203" s="2"/>
    </row>
    <row r="204" spans="2:12" ht="48.75" customHeight="1" x14ac:dyDescent="0.2">
      <c r="B204" s="276" t="s">
        <v>257</v>
      </c>
      <c r="C204" s="88">
        <v>901</v>
      </c>
      <c r="D204" s="64" t="s">
        <v>287</v>
      </c>
      <c r="E204" s="76" t="s">
        <v>445</v>
      </c>
      <c r="F204" s="77"/>
      <c r="G204" s="220">
        <f>G205</f>
        <v>6700</v>
      </c>
      <c r="H204" s="220">
        <f t="shared" si="81"/>
        <v>6700</v>
      </c>
      <c r="I204" s="220">
        <f t="shared" si="81"/>
        <v>1602.9</v>
      </c>
      <c r="J204" s="275">
        <f t="shared" si="57"/>
        <v>23.923880597014925</v>
      </c>
      <c r="K204" s="234"/>
      <c r="L204" s="2"/>
    </row>
    <row r="205" spans="2:12" ht="46.5" customHeight="1" thickBot="1" x14ac:dyDescent="0.25">
      <c r="B205" s="279" t="s">
        <v>199</v>
      </c>
      <c r="C205" s="73">
        <v>901</v>
      </c>
      <c r="D205" s="78" t="s">
        <v>287</v>
      </c>
      <c r="E205" s="95" t="s">
        <v>445</v>
      </c>
      <c r="F205" s="78" t="s">
        <v>198</v>
      </c>
      <c r="G205" s="221">
        <v>6700</v>
      </c>
      <c r="H205" s="245">
        <v>6700</v>
      </c>
      <c r="I205" s="245">
        <v>1602.9</v>
      </c>
      <c r="J205" s="278">
        <f t="shared" si="57"/>
        <v>23.923880597014925</v>
      </c>
      <c r="K205" s="234"/>
      <c r="L205" s="2"/>
    </row>
    <row r="206" spans="2:12" ht="16.5" customHeight="1" thickBot="1" x14ac:dyDescent="0.25">
      <c r="B206" s="244" t="s">
        <v>516</v>
      </c>
      <c r="C206" s="67">
        <v>901</v>
      </c>
      <c r="D206" s="62" t="s">
        <v>527</v>
      </c>
      <c r="E206" s="62"/>
      <c r="F206" s="62"/>
      <c r="G206" s="218">
        <f>G207+G215+G219+G228</f>
        <v>37620.699999999997</v>
      </c>
      <c r="H206" s="218">
        <f t="shared" ref="H206:I206" si="82">H207+H215+H219+H228</f>
        <v>37620.699999999997</v>
      </c>
      <c r="I206" s="218">
        <f t="shared" si="82"/>
        <v>3481</v>
      </c>
      <c r="J206" s="248">
        <f t="shared" si="57"/>
        <v>9.2528847150637823</v>
      </c>
      <c r="K206" s="234"/>
      <c r="L206" s="2"/>
    </row>
    <row r="207" spans="2:12" ht="61.5" customHeight="1" x14ac:dyDescent="0.2">
      <c r="B207" s="273" t="s">
        <v>333</v>
      </c>
      <c r="C207" s="96">
        <v>901</v>
      </c>
      <c r="D207" s="69" t="s">
        <v>527</v>
      </c>
      <c r="E207" s="75" t="s">
        <v>396</v>
      </c>
      <c r="F207" s="63"/>
      <c r="G207" s="219">
        <f>G208</f>
        <v>22761.5</v>
      </c>
      <c r="H207" s="219">
        <f t="shared" ref="H207:I207" si="83">H208</f>
        <v>22761.5</v>
      </c>
      <c r="I207" s="219">
        <f t="shared" si="83"/>
        <v>3481</v>
      </c>
      <c r="J207" s="274">
        <f t="shared" si="57"/>
        <v>15.293368187509609</v>
      </c>
      <c r="K207" s="234"/>
      <c r="L207" s="2"/>
    </row>
    <row r="208" spans="2:12" ht="62.25" customHeight="1" x14ac:dyDescent="0.2">
      <c r="B208" s="285" t="s">
        <v>339</v>
      </c>
      <c r="C208" s="167">
        <v>901</v>
      </c>
      <c r="D208" s="78" t="s">
        <v>527</v>
      </c>
      <c r="E208" s="76" t="s">
        <v>217</v>
      </c>
      <c r="F208" s="77"/>
      <c r="G208" s="220">
        <f>G209+G211+G213</f>
        <v>22761.5</v>
      </c>
      <c r="H208" s="220">
        <f t="shared" ref="H208:I208" si="84">H209+H211+H213</f>
        <v>22761.5</v>
      </c>
      <c r="I208" s="220">
        <f t="shared" si="84"/>
        <v>3481</v>
      </c>
      <c r="J208" s="275">
        <f t="shared" si="57"/>
        <v>15.293368187509609</v>
      </c>
      <c r="K208" s="234"/>
      <c r="L208" s="2"/>
    </row>
    <row r="209" spans="2:12" ht="48.75" customHeight="1" x14ac:dyDescent="0.2">
      <c r="B209" s="206" t="s">
        <v>218</v>
      </c>
      <c r="C209" s="167">
        <v>901</v>
      </c>
      <c r="D209" s="78" t="s">
        <v>527</v>
      </c>
      <c r="E209" s="75" t="s">
        <v>219</v>
      </c>
      <c r="F209" s="64"/>
      <c r="G209" s="220">
        <f>G210</f>
        <v>12702.8</v>
      </c>
      <c r="H209" s="220">
        <f t="shared" ref="H209:I209" si="85">H210</f>
        <v>12702.8</v>
      </c>
      <c r="I209" s="220">
        <f t="shared" si="85"/>
        <v>3332.8</v>
      </c>
      <c r="J209" s="275">
        <f t="shared" si="57"/>
        <v>26.236735207985646</v>
      </c>
      <c r="K209" s="234"/>
      <c r="L209" s="2"/>
    </row>
    <row r="210" spans="2:12" ht="47.25" customHeight="1" x14ac:dyDescent="0.2">
      <c r="B210" s="276" t="s">
        <v>199</v>
      </c>
      <c r="C210" s="88">
        <v>901</v>
      </c>
      <c r="D210" s="64" t="s">
        <v>527</v>
      </c>
      <c r="E210" s="75" t="s">
        <v>219</v>
      </c>
      <c r="F210" s="64" t="s">
        <v>198</v>
      </c>
      <c r="G210" s="220">
        <v>12702.8</v>
      </c>
      <c r="H210" s="229">
        <v>12702.8</v>
      </c>
      <c r="I210" s="229">
        <v>3332.8</v>
      </c>
      <c r="J210" s="275">
        <f t="shared" si="57"/>
        <v>26.236735207985646</v>
      </c>
      <c r="K210" s="234"/>
      <c r="L210" s="2"/>
    </row>
    <row r="211" spans="2:12" ht="16.5" customHeight="1" x14ac:dyDescent="0.2">
      <c r="B211" s="276" t="s">
        <v>543</v>
      </c>
      <c r="C211" s="88">
        <v>901</v>
      </c>
      <c r="D211" s="64" t="s">
        <v>527</v>
      </c>
      <c r="E211" s="75" t="s">
        <v>220</v>
      </c>
      <c r="F211" s="64"/>
      <c r="G211" s="220">
        <f>G212</f>
        <v>1904.1</v>
      </c>
      <c r="H211" s="220">
        <f t="shared" ref="H211:I211" si="86">H212</f>
        <v>1904.1</v>
      </c>
      <c r="I211" s="220">
        <f t="shared" si="86"/>
        <v>148.19999999999999</v>
      </c>
      <c r="J211" s="275">
        <f t="shared" si="57"/>
        <v>7.7832046636206078</v>
      </c>
      <c r="K211" s="234"/>
      <c r="L211" s="2"/>
    </row>
    <row r="212" spans="2:12" ht="46.5" customHeight="1" x14ac:dyDescent="0.2">
      <c r="B212" s="276" t="s">
        <v>199</v>
      </c>
      <c r="C212" s="88">
        <v>901</v>
      </c>
      <c r="D212" s="64" t="s">
        <v>527</v>
      </c>
      <c r="E212" s="75" t="s">
        <v>220</v>
      </c>
      <c r="F212" s="64" t="s">
        <v>198</v>
      </c>
      <c r="G212" s="220">
        <v>1904.1</v>
      </c>
      <c r="H212" s="229">
        <v>1904.1</v>
      </c>
      <c r="I212" s="229">
        <v>148.19999999999999</v>
      </c>
      <c r="J212" s="275">
        <f t="shared" si="57"/>
        <v>7.7832046636206078</v>
      </c>
      <c r="K212" s="234"/>
      <c r="L212" s="2"/>
    </row>
    <row r="213" spans="2:12" ht="31.5" customHeight="1" x14ac:dyDescent="0.2">
      <c r="B213" s="276" t="s">
        <v>53</v>
      </c>
      <c r="C213" s="88">
        <v>901</v>
      </c>
      <c r="D213" s="64" t="s">
        <v>527</v>
      </c>
      <c r="E213" s="75" t="s">
        <v>221</v>
      </c>
      <c r="F213" s="64"/>
      <c r="G213" s="220">
        <f>G214</f>
        <v>8154.6</v>
      </c>
      <c r="H213" s="220">
        <f t="shared" ref="H213:I213" si="87">H214</f>
        <v>8154.6</v>
      </c>
      <c r="I213" s="220">
        <f t="shared" si="87"/>
        <v>0</v>
      </c>
      <c r="J213" s="275">
        <f t="shared" si="57"/>
        <v>0</v>
      </c>
      <c r="K213" s="234"/>
      <c r="L213" s="2"/>
    </row>
    <row r="214" spans="2:12" ht="48.75" customHeight="1" x14ac:dyDescent="0.2">
      <c r="B214" s="276" t="s">
        <v>199</v>
      </c>
      <c r="C214" s="88">
        <v>901</v>
      </c>
      <c r="D214" s="64" t="s">
        <v>527</v>
      </c>
      <c r="E214" s="75" t="s">
        <v>221</v>
      </c>
      <c r="F214" s="64" t="s">
        <v>198</v>
      </c>
      <c r="G214" s="220">
        <v>8154.6</v>
      </c>
      <c r="H214" s="229">
        <v>8154.6</v>
      </c>
      <c r="I214" s="229">
        <v>0</v>
      </c>
      <c r="J214" s="275">
        <f t="shared" ref="J214:J277" si="88">I214/H214*100</f>
        <v>0</v>
      </c>
      <c r="K214" s="234"/>
      <c r="L214" s="2"/>
    </row>
    <row r="215" spans="2:12" ht="64.5" customHeight="1" x14ac:dyDescent="0.2">
      <c r="B215" s="206" t="s">
        <v>334</v>
      </c>
      <c r="C215" s="88">
        <v>901</v>
      </c>
      <c r="D215" s="64" t="s">
        <v>527</v>
      </c>
      <c r="E215" s="76" t="s">
        <v>404</v>
      </c>
      <c r="F215" s="64"/>
      <c r="G215" s="220">
        <f>G216</f>
        <v>1761.3</v>
      </c>
      <c r="H215" s="220">
        <f t="shared" ref="H215:I217" si="89">H216</f>
        <v>1761.3</v>
      </c>
      <c r="I215" s="220">
        <f t="shared" si="89"/>
        <v>0</v>
      </c>
      <c r="J215" s="275">
        <f t="shared" si="88"/>
        <v>0</v>
      </c>
      <c r="K215" s="234"/>
      <c r="L215" s="2"/>
    </row>
    <row r="216" spans="2:12" ht="18.75" customHeight="1" x14ac:dyDescent="0.2">
      <c r="B216" s="206" t="s">
        <v>117</v>
      </c>
      <c r="C216" s="88">
        <v>901</v>
      </c>
      <c r="D216" s="64" t="s">
        <v>527</v>
      </c>
      <c r="E216" s="76" t="s">
        <v>424</v>
      </c>
      <c r="F216" s="64"/>
      <c r="G216" s="220">
        <f>G217</f>
        <v>1761.3</v>
      </c>
      <c r="H216" s="220">
        <f t="shared" si="89"/>
        <v>1761.3</v>
      </c>
      <c r="I216" s="220">
        <f t="shared" si="89"/>
        <v>0</v>
      </c>
      <c r="J216" s="275">
        <f t="shared" si="88"/>
        <v>0</v>
      </c>
      <c r="K216" s="234"/>
      <c r="L216" s="2"/>
    </row>
    <row r="217" spans="2:12" ht="46.5" customHeight="1" x14ac:dyDescent="0.2">
      <c r="B217" s="206" t="s">
        <v>118</v>
      </c>
      <c r="C217" s="73">
        <v>901</v>
      </c>
      <c r="D217" s="78" t="s">
        <v>527</v>
      </c>
      <c r="E217" s="95" t="s">
        <v>425</v>
      </c>
      <c r="F217" s="78"/>
      <c r="G217" s="221">
        <f>G218</f>
        <v>1761.3</v>
      </c>
      <c r="H217" s="221">
        <f t="shared" si="89"/>
        <v>1761.3</v>
      </c>
      <c r="I217" s="221">
        <f t="shared" si="89"/>
        <v>0</v>
      </c>
      <c r="J217" s="275">
        <f t="shared" si="88"/>
        <v>0</v>
      </c>
      <c r="K217" s="234"/>
      <c r="L217" s="2"/>
    </row>
    <row r="218" spans="2:12" ht="48.75" customHeight="1" x14ac:dyDescent="0.2">
      <c r="B218" s="276" t="s">
        <v>199</v>
      </c>
      <c r="C218" s="88">
        <v>901</v>
      </c>
      <c r="D218" s="64" t="s">
        <v>527</v>
      </c>
      <c r="E218" s="76" t="s">
        <v>425</v>
      </c>
      <c r="F218" s="64" t="s">
        <v>198</v>
      </c>
      <c r="G218" s="220">
        <v>1761.3</v>
      </c>
      <c r="H218" s="229">
        <v>1761.3</v>
      </c>
      <c r="I218" s="229">
        <v>0</v>
      </c>
      <c r="J218" s="275">
        <f t="shared" si="88"/>
        <v>0</v>
      </c>
      <c r="K218" s="234"/>
      <c r="L218" s="2"/>
    </row>
    <row r="219" spans="2:12" ht="64.5" customHeight="1" x14ac:dyDescent="0.2">
      <c r="B219" s="280" t="s">
        <v>732</v>
      </c>
      <c r="C219" s="71">
        <v>901</v>
      </c>
      <c r="D219" s="65" t="s">
        <v>527</v>
      </c>
      <c r="E219" s="105" t="s">
        <v>579</v>
      </c>
      <c r="F219" s="69"/>
      <c r="G219" s="219">
        <f>G220+G222+G224+G226</f>
        <v>12892.699999999999</v>
      </c>
      <c r="H219" s="219">
        <f t="shared" ref="H219:I219" si="90">H220+H222+H224+H226</f>
        <v>12892.699999999999</v>
      </c>
      <c r="I219" s="219">
        <f t="shared" si="90"/>
        <v>0</v>
      </c>
      <c r="J219" s="275">
        <f t="shared" si="88"/>
        <v>0</v>
      </c>
      <c r="K219" s="234"/>
      <c r="L219" s="2"/>
    </row>
    <row r="220" spans="2:12" ht="48" customHeight="1" x14ac:dyDescent="0.2">
      <c r="B220" s="276" t="s">
        <v>552</v>
      </c>
      <c r="C220" s="167">
        <v>901</v>
      </c>
      <c r="D220" s="78" t="s">
        <v>527</v>
      </c>
      <c r="E220" s="90" t="s">
        <v>580</v>
      </c>
      <c r="F220" s="64"/>
      <c r="G220" s="220">
        <f>G221</f>
        <v>5429.9</v>
      </c>
      <c r="H220" s="220">
        <f t="shared" ref="H220:I220" si="91">H221</f>
        <v>5429.9</v>
      </c>
      <c r="I220" s="220">
        <f t="shared" si="91"/>
        <v>0</v>
      </c>
      <c r="J220" s="275">
        <f t="shared" si="88"/>
        <v>0</v>
      </c>
      <c r="K220" s="234"/>
      <c r="L220" s="2"/>
    </row>
    <row r="221" spans="2:12" ht="48.75" customHeight="1" x14ac:dyDescent="0.2">
      <c r="B221" s="276" t="s">
        <v>199</v>
      </c>
      <c r="C221" s="88">
        <v>901</v>
      </c>
      <c r="D221" s="64" t="s">
        <v>527</v>
      </c>
      <c r="E221" s="90" t="s">
        <v>580</v>
      </c>
      <c r="F221" s="64" t="s">
        <v>198</v>
      </c>
      <c r="G221" s="220">
        <v>5429.9</v>
      </c>
      <c r="H221" s="229">
        <v>5429.9</v>
      </c>
      <c r="I221" s="229">
        <v>0</v>
      </c>
      <c r="J221" s="275">
        <f t="shared" si="88"/>
        <v>0</v>
      </c>
      <c r="K221" s="234"/>
      <c r="L221" s="2"/>
    </row>
    <row r="222" spans="2:12" ht="15" customHeight="1" x14ac:dyDescent="0.2">
      <c r="B222" s="276" t="s">
        <v>48</v>
      </c>
      <c r="C222" s="73">
        <v>901</v>
      </c>
      <c r="D222" s="78" t="s">
        <v>527</v>
      </c>
      <c r="E222" s="90" t="s">
        <v>581</v>
      </c>
      <c r="F222" s="64"/>
      <c r="G222" s="220">
        <f>G223</f>
        <v>697</v>
      </c>
      <c r="H222" s="220">
        <f t="shared" ref="H222:I222" si="92">H223</f>
        <v>697</v>
      </c>
      <c r="I222" s="220">
        <f t="shared" si="92"/>
        <v>0</v>
      </c>
      <c r="J222" s="275">
        <f t="shared" si="88"/>
        <v>0</v>
      </c>
      <c r="K222" s="234"/>
      <c r="L222" s="2"/>
    </row>
    <row r="223" spans="2:12" ht="48.75" customHeight="1" x14ac:dyDescent="0.2">
      <c r="B223" s="276" t="s">
        <v>199</v>
      </c>
      <c r="C223" s="73">
        <v>901</v>
      </c>
      <c r="D223" s="78" t="s">
        <v>527</v>
      </c>
      <c r="E223" s="90" t="s">
        <v>581</v>
      </c>
      <c r="F223" s="64" t="s">
        <v>198</v>
      </c>
      <c r="G223" s="220">
        <v>697</v>
      </c>
      <c r="H223" s="229">
        <v>697</v>
      </c>
      <c r="I223" s="229">
        <v>0</v>
      </c>
      <c r="J223" s="275">
        <f t="shared" si="88"/>
        <v>0</v>
      </c>
      <c r="K223" s="234"/>
      <c r="L223" s="237"/>
    </row>
    <row r="224" spans="2:12" ht="30" customHeight="1" x14ac:dyDescent="0.2">
      <c r="B224" s="206" t="s">
        <v>553</v>
      </c>
      <c r="C224" s="88">
        <v>901</v>
      </c>
      <c r="D224" s="64" t="s">
        <v>527</v>
      </c>
      <c r="E224" s="107" t="s">
        <v>582</v>
      </c>
      <c r="F224" s="78"/>
      <c r="G224" s="220">
        <f>G225</f>
        <v>3234.4</v>
      </c>
      <c r="H224" s="220">
        <f t="shared" ref="H224:I224" si="93">H225</f>
        <v>3234.4</v>
      </c>
      <c r="I224" s="220">
        <f t="shared" si="93"/>
        <v>0</v>
      </c>
      <c r="J224" s="275">
        <f t="shared" si="88"/>
        <v>0</v>
      </c>
      <c r="K224" s="234"/>
      <c r="L224" s="2"/>
    </row>
    <row r="225" spans="2:12" ht="47.25" customHeight="1" x14ac:dyDescent="0.2">
      <c r="B225" s="276" t="s">
        <v>199</v>
      </c>
      <c r="C225" s="88">
        <v>901</v>
      </c>
      <c r="D225" s="64" t="s">
        <v>527</v>
      </c>
      <c r="E225" s="90" t="s">
        <v>582</v>
      </c>
      <c r="F225" s="64" t="s">
        <v>198</v>
      </c>
      <c r="G225" s="220">
        <v>3234.4</v>
      </c>
      <c r="H225" s="229">
        <v>3234.4</v>
      </c>
      <c r="I225" s="229">
        <v>0</v>
      </c>
      <c r="J225" s="275">
        <f t="shared" si="88"/>
        <v>0</v>
      </c>
      <c r="K225" s="234"/>
      <c r="L225" s="2"/>
    </row>
    <row r="226" spans="2:12" ht="31.5" customHeight="1" x14ac:dyDescent="0.2">
      <c r="B226" s="206" t="s">
        <v>586</v>
      </c>
      <c r="C226" s="88">
        <v>901</v>
      </c>
      <c r="D226" s="64" t="s">
        <v>527</v>
      </c>
      <c r="E226" s="90" t="s">
        <v>587</v>
      </c>
      <c r="F226" s="78"/>
      <c r="G226" s="220">
        <f>G227</f>
        <v>3531.4</v>
      </c>
      <c r="H226" s="220">
        <f t="shared" ref="H226:I226" si="94">H227</f>
        <v>3531.4</v>
      </c>
      <c r="I226" s="220">
        <f t="shared" si="94"/>
        <v>0</v>
      </c>
      <c r="J226" s="275">
        <f t="shared" si="88"/>
        <v>0</v>
      </c>
      <c r="K226" s="234"/>
      <c r="L226" s="2"/>
    </row>
    <row r="227" spans="2:12" ht="47.25" customHeight="1" x14ac:dyDescent="0.2">
      <c r="B227" s="276" t="s">
        <v>199</v>
      </c>
      <c r="C227" s="88">
        <v>901</v>
      </c>
      <c r="D227" s="64" t="s">
        <v>527</v>
      </c>
      <c r="E227" s="90" t="s">
        <v>587</v>
      </c>
      <c r="F227" s="64" t="s">
        <v>198</v>
      </c>
      <c r="G227" s="220">
        <v>3531.4</v>
      </c>
      <c r="H227" s="229">
        <v>3531.4</v>
      </c>
      <c r="I227" s="229">
        <v>0</v>
      </c>
      <c r="J227" s="275">
        <f t="shared" si="88"/>
        <v>0</v>
      </c>
      <c r="K227" s="234"/>
      <c r="L227" s="2"/>
    </row>
    <row r="228" spans="2:12" ht="15" customHeight="1" x14ac:dyDescent="0.2">
      <c r="B228" s="280" t="str">
        <f>B553</f>
        <v>Непрограмные направления деятельности</v>
      </c>
      <c r="C228" s="88">
        <v>901</v>
      </c>
      <c r="D228" s="64" t="s">
        <v>527</v>
      </c>
      <c r="E228" s="105" t="str">
        <f>E553</f>
        <v>72 000 00000</v>
      </c>
      <c r="F228" s="69"/>
      <c r="G228" s="219">
        <f>G229</f>
        <v>205.2</v>
      </c>
      <c r="H228" s="219">
        <f t="shared" ref="H228:I229" si="95">H229</f>
        <v>205.2</v>
      </c>
      <c r="I228" s="219">
        <f t="shared" si="95"/>
        <v>0</v>
      </c>
      <c r="J228" s="275">
        <f t="shared" si="88"/>
        <v>0</v>
      </c>
      <c r="K228" s="234"/>
      <c r="L228" s="2"/>
    </row>
    <row r="229" spans="2:12" ht="95.25" customHeight="1" x14ac:dyDescent="0.2">
      <c r="B229" s="276" t="s">
        <v>684</v>
      </c>
      <c r="C229" s="88">
        <v>901</v>
      </c>
      <c r="D229" s="64" t="s">
        <v>527</v>
      </c>
      <c r="E229" s="159" t="s">
        <v>683</v>
      </c>
      <c r="F229" s="64"/>
      <c r="G229" s="220">
        <f>G230</f>
        <v>205.2</v>
      </c>
      <c r="H229" s="220">
        <v>205.2</v>
      </c>
      <c r="I229" s="220">
        <f t="shared" si="95"/>
        <v>0</v>
      </c>
      <c r="J229" s="275">
        <f t="shared" si="88"/>
        <v>0</v>
      </c>
      <c r="K229" s="234"/>
      <c r="L229" s="2"/>
    </row>
    <row r="230" spans="2:12" ht="48" customHeight="1" thickBot="1" x14ac:dyDescent="0.25">
      <c r="B230" s="277" t="s">
        <v>199</v>
      </c>
      <c r="C230" s="71">
        <v>901</v>
      </c>
      <c r="D230" s="78" t="s">
        <v>527</v>
      </c>
      <c r="E230" s="160" t="s">
        <v>683</v>
      </c>
      <c r="F230" s="65" t="s">
        <v>198</v>
      </c>
      <c r="G230" s="222">
        <v>205.2</v>
      </c>
      <c r="H230" s="245">
        <v>205.2</v>
      </c>
      <c r="I230" s="245">
        <v>0</v>
      </c>
      <c r="J230" s="278">
        <f t="shared" si="88"/>
        <v>0</v>
      </c>
      <c r="K230" s="234"/>
      <c r="L230" s="2"/>
    </row>
    <row r="231" spans="2:12" ht="32.25" customHeight="1" thickBot="1" x14ac:dyDescent="0.25">
      <c r="B231" s="244" t="s">
        <v>478</v>
      </c>
      <c r="C231" s="67"/>
      <c r="D231" s="62" t="s">
        <v>477</v>
      </c>
      <c r="E231" s="108"/>
      <c r="F231" s="62"/>
      <c r="G231" s="218">
        <f>G232</f>
        <v>21</v>
      </c>
      <c r="H231" s="218">
        <f t="shared" ref="H231:I233" si="96">H232</f>
        <v>21</v>
      </c>
      <c r="I231" s="218">
        <f t="shared" si="96"/>
        <v>0</v>
      </c>
      <c r="J231" s="248">
        <f t="shared" si="88"/>
        <v>0</v>
      </c>
      <c r="K231" s="234"/>
      <c r="L231" s="2"/>
    </row>
    <row r="232" spans="2:12" ht="16.5" customHeight="1" x14ac:dyDescent="0.2">
      <c r="B232" s="280" t="s">
        <v>194</v>
      </c>
      <c r="C232" s="96">
        <v>901</v>
      </c>
      <c r="D232" s="69" t="s">
        <v>477</v>
      </c>
      <c r="E232" s="75" t="s">
        <v>68</v>
      </c>
      <c r="F232" s="65"/>
      <c r="G232" s="222">
        <f>G233</f>
        <v>21</v>
      </c>
      <c r="H232" s="222">
        <f t="shared" si="96"/>
        <v>21</v>
      </c>
      <c r="I232" s="222">
        <f t="shared" si="96"/>
        <v>0</v>
      </c>
      <c r="J232" s="274">
        <f t="shared" si="88"/>
        <v>0</v>
      </c>
      <c r="K232" s="234"/>
      <c r="L232" s="2"/>
    </row>
    <row r="233" spans="2:12" ht="94.5" customHeight="1" x14ac:dyDescent="0.2">
      <c r="B233" s="276" t="s">
        <v>479</v>
      </c>
      <c r="C233" s="88">
        <v>901</v>
      </c>
      <c r="D233" s="64" t="s">
        <v>477</v>
      </c>
      <c r="E233" s="76" t="s">
        <v>480</v>
      </c>
      <c r="F233" s="77"/>
      <c r="G233" s="220">
        <f>G234</f>
        <v>21</v>
      </c>
      <c r="H233" s="220">
        <f t="shared" si="96"/>
        <v>21</v>
      </c>
      <c r="I233" s="220">
        <f t="shared" si="96"/>
        <v>0</v>
      </c>
      <c r="J233" s="275">
        <f t="shared" si="88"/>
        <v>0</v>
      </c>
      <c r="K233" s="234"/>
      <c r="L233" s="2"/>
    </row>
    <row r="234" spans="2:12" ht="77.25" customHeight="1" thickBot="1" x14ac:dyDescent="0.25">
      <c r="B234" s="277" t="s">
        <v>701</v>
      </c>
      <c r="C234" s="71">
        <v>901</v>
      </c>
      <c r="D234" s="65" t="s">
        <v>477</v>
      </c>
      <c r="E234" s="94" t="s">
        <v>480</v>
      </c>
      <c r="F234" s="65" t="s">
        <v>447</v>
      </c>
      <c r="G234" s="222">
        <v>21</v>
      </c>
      <c r="H234" s="245">
        <v>21</v>
      </c>
      <c r="I234" s="245">
        <v>0</v>
      </c>
      <c r="J234" s="278">
        <f t="shared" si="88"/>
        <v>0</v>
      </c>
      <c r="K234" s="234"/>
      <c r="L234" s="2"/>
    </row>
    <row r="235" spans="2:12" ht="15.75" customHeight="1" thickBot="1" x14ac:dyDescent="0.25">
      <c r="B235" s="238" t="s">
        <v>313</v>
      </c>
      <c r="C235" s="58">
        <v>901</v>
      </c>
      <c r="D235" s="61" t="s">
        <v>312</v>
      </c>
      <c r="E235" s="62"/>
      <c r="F235" s="62"/>
      <c r="G235" s="217">
        <f>G236+G241</f>
        <v>1024.8</v>
      </c>
      <c r="H235" s="217">
        <f t="shared" ref="H235:I235" si="97">H236+H241</f>
        <v>1024.8</v>
      </c>
      <c r="I235" s="217">
        <f t="shared" si="97"/>
        <v>0</v>
      </c>
      <c r="J235" s="239">
        <f t="shared" si="88"/>
        <v>0</v>
      </c>
      <c r="K235" s="234"/>
      <c r="L235" s="2"/>
    </row>
    <row r="236" spans="2:12" ht="31.5" customHeight="1" thickBot="1" x14ac:dyDescent="0.25">
      <c r="B236" s="244" t="s">
        <v>500</v>
      </c>
      <c r="C236" s="67">
        <v>901</v>
      </c>
      <c r="D236" s="62" t="s">
        <v>499</v>
      </c>
      <c r="E236" s="62"/>
      <c r="F236" s="62"/>
      <c r="G236" s="218">
        <f>G237</f>
        <v>832</v>
      </c>
      <c r="H236" s="218">
        <f t="shared" ref="H236:I239" si="98">H237</f>
        <v>832</v>
      </c>
      <c r="I236" s="218">
        <f t="shared" si="98"/>
        <v>0</v>
      </c>
      <c r="J236" s="248">
        <f t="shared" si="88"/>
        <v>0</v>
      </c>
      <c r="K236" s="234"/>
      <c r="L236" s="2"/>
    </row>
    <row r="237" spans="2:12" ht="62.25" customHeight="1" x14ac:dyDescent="0.2">
      <c r="B237" s="273" t="s">
        <v>334</v>
      </c>
      <c r="C237" s="96">
        <v>901</v>
      </c>
      <c r="D237" s="69" t="s">
        <v>499</v>
      </c>
      <c r="E237" s="75" t="s">
        <v>404</v>
      </c>
      <c r="F237" s="109"/>
      <c r="G237" s="219">
        <f>G238</f>
        <v>832</v>
      </c>
      <c r="H237" s="219">
        <f t="shared" si="98"/>
        <v>832</v>
      </c>
      <c r="I237" s="219">
        <f t="shared" si="98"/>
        <v>0</v>
      </c>
      <c r="J237" s="274">
        <f t="shared" si="88"/>
        <v>0</v>
      </c>
      <c r="K237" s="234"/>
      <c r="L237" s="2"/>
    </row>
    <row r="238" spans="2:12" ht="15" customHeight="1" x14ac:dyDescent="0.2">
      <c r="B238" s="206" t="s">
        <v>117</v>
      </c>
      <c r="C238" s="88">
        <v>901</v>
      </c>
      <c r="D238" s="64" t="s">
        <v>499</v>
      </c>
      <c r="E238" s="76" t="s">
        <v>424</v>
      </c>
      <c r="F238" s="86"/>
      <c r="G238" s="220">
        <f>G239</f>
        <v>832</v>
      </c>
      <c r="H238" s="220">
        <f t="shared" si="98"/>
        <v>832</v>
      </c>
      <c r="I238" s="220">
        <f t="shared" si="98"/>
        <v>0</v>
      </c>
      <c r="J238" s="275">
        <f t="shared" si="88"/>
        <v>0</v>
      </c>
      <c r="K238" s="234"/>
      <c r="L238" s="2"/>
    </row>
    <row r="239" spans="2:12" ht="30" customHeight="1" x14ac:dyDescent="0.2">
      <c r="B239" s="206" t="s">
        <v>119</v>
      </c>
      <c r="C239" s="88">
        <v>901</v>
      </c>
      <c r="D239" s="64" t="s">
        <v>499</v>
      </c>
      <c r="E239" s="76" t="s">
        <v>426</v>
      </c>
      <c r="F239" s="86"/>
      <c r="G239" s="220">
        <f>G240</f>
        <v>832</v>
      </c>
      <c r="H239" s="220">
        <f t="shared" si="98"/>
        <v>832</v>
      </c>
      <c r="I239" s="220">
        <f t="shared" si="98"/>
        <v>0</v>
      </c>
      <c r="J239" s="275">
        <f t="shared" si="88"/>
        <v>0</v>
      </c>
      <c r="K239" s="234"/>
      <c r="L239" s="2"/>
    </row>
    <row r="240" spans="2:12" ht="48" customHeight="1" thickBot="1" x14ac:dyDescent="0.25">
      <c r="B240" s="277" t="s">
        <v>199</v>
      </c>
      <c r="C240" s="73">
        <v>901</v>
      </c>
      <c r="D240" s="78" t="s">
        <v>499</v>
      </c>
      <c r="E240" s="95" t="s">
        <v>426</v>
      </c>
      <c r="F240" s="78" t="s">
        <v>198</v>
      </c>
      <c r="G240" s="221">
        <v>832</v>
      </c>
      <c r="H240" s="245">
        <v>832</v>
      </c>
      <c r="I240" s="245">
        <v>0</v>
      </c>
      <c r="J240" s="278">
        <f t="shared" si="88"/>
        <v>0</v>
      </c>
      <c r="K240" s="234"/>
      <c r="L240" s="2"/>
    </row>
    <row r="241" spans="2:12" ht="30" customHeight="1" thickBot="1" x14ac:dyDescent="0.25">
      <c r="B241" s="244" t="s">
        <v>135</v>
      </c>
      <c r="C241" s="67"/>
      <c r="D241" s="62" t="s">
        <v>134</v>
      </c>
      <c r="E241" s="62"/>
      <c r="F241" s="62"/>
      <c r="G241" s="218">
        <f>G242</f>
        <v>192.8</v>
      </c>
      <c r="H241" s="218">
        <f t="shared" ref="H241:I242" si="99">H242</f>
        <v>192.8</v>
      </c>
      <c r="I241" s="218">
        <f t="shared" si="99"/>
        <v>0</v>
      </c>
      <c r="J241" s="248">
        <f t="shared" si="88"/>
        <v>0</v>
      </c>
      <c r="K241" s="234"/>
      <c r="L241" s="2"/>
    </row>
    <row r="242" spans="2:12" ht="63.75" customHeight="1" x14ac:dyDescent="0.2">
      <c r="B242" s="281" t="s">
        <v>334</v>
      </c>
      <c r="C242" s="96">
        <v>901</v>
      </c>
      <c r="D242" s="69" t="s">
        <v>134</v>
      </c>
      <c r="E242" s="75" t="s">
        <v>404</v>
      </c>
      <c r="F242" s="69"/>
      <c r="G242" s="219">
        <f>G243</f>
        <v>192.8</v>
      </c>
      <c r="H242" s="219">
        <f t="shared" si="99"/>
        <v>192.8</v>
      </c>
      <c r="I242" s="219">
        <f t="shared" si="99"/>
        <v>0</v>
      </c>
      <c r="J242" s="274">
        <f t="shared" si="88"/>
        <v>0</v>
      </c>
      <c r="K242" s="234"/>
      <c r="L242" s="2"/>
    </row>
    <row r="243" spans="2:12" ht="15.75" customHeight="1" x14ac:dyDescent="0.2">
      <c r="B243" s="206" t="s">
        <v>117</v>
      </c>
      <c r="C243" s="88">
        <v>901</v>
      </c>
      <c r="D243" s="64" t="s">
        <v>134</v>
      </c>
      <c r="E243" s="76" t="s">
        <v>424</v>
      </c>
      <c r="F243" s="86"/>
      <c r="G243" s="220">
        <f>G244+G246</f>
        <v>192.8</v>
      </c>
      <c r="H243" s="220">
        <f t="shared" ref="H243:I243" si="100">H244+H246</f>
        <v>192.8</v>
      </c>
      <c r="I243" s="220">
        <f t="shared" si="100"/>
        <v>0</v>
      </c>
      <c r="J243" s="275">
        <f t="shared" si="88"/>
        <v>0</v>
      </c>
      <c r="K243" s="234"/>
      <c r="L243" s="2"/>
    </row>
    <row r="244" spans="2:12" ht="33.75" customHeight="1" x14ac:dyDescent="0.2">
      <c r="B244" s="206" t="s">
        <v>120</v>
      </c>
      <c r="C244" s="73">
        <v>901</v>
      </c>
      <c r="D244" s="78" t="s">
        <v>134</v>
      </c>
      <c r="E244" s="95" t="s">
        <v>427</v>
      </c>
      <c r="F244" s="110"/>
      <c r="G244" s="221">
        <f>G245</f>
        <v>139.4</v>
      </c>
      <c r="H244" s="221">
        <f t="shared" ref="H244:I244" si="101">H245</f>
        <v>139.4</v>
      </c>
      <c r="I244" s="221">
        <f t="shared" si="101"/>
        <v>0</v>
      </c>
      <c r="J244" s="275">
        <f t="shared" si="88"/>
        <v>0</v>
      </c>
      <c r="K244" s="234"/>
      <c r="L244" s="2"/>
    </row>
    <row r="245" spans="2:12" ht="46.5" customHeight="1" x14ac:dyDescent="0.2">
      <c r="B245" s="276" t="s">
        <v>199</v>
      </c>
      <c r="C245" s="88">
        <v>901</v>
      </c>
      <c r="D245" s="64" t="s">
        <v>134</v>
      </c>
      <c r="E245" s="76" t="s">
        <v>427</v>
      </c>
      <c r="F245" s="64" t="s">
        <v>198</v>
      </c>
      <c r="G245" s="220">
        <v>139.4</v>
      </c>
      <c r="H245" s="229">
        <v>139.4</v>
      </c>
      <c r="I245" s="229">
        <v>0</v>
      </c>
      <c r="J245" s="275">
        <f t="shared" si="88"/>
        <v>0</v>
      </c>
      <c r="K245" s="234"/>
      <c r="L245" s="2"/>
    </row>
    <row r="246" spans="2:12" ht="31.5" customHeight="1" x14ac:dyDescent="0.2">
      <c r="B246" s="206" t="s">
        <v>121</v>
      </c>
      <c r="C246" s="96">
        <v>901</v>
      </c>
      <c r="D246" s="69" t="s">
        <v>134</v>
      </c>
      <c r="E246" s="75" t="s">
        <v>428</v>
      </c>
      <c r="F246" s="69"/>
      <c r="G246" s="219">
        <f>G247</f>
        <v>53.4</v>
      </c>
      <c r="H246" s="219">
        <f t="shared" ref="H246:I246" si="102">H247</f>
        <v>53.4</v>
      </c>
      <c r="I246" s="219">
        <f t="shared" si="102"/>
        <v>0</v>
      </c>
      <c r="J246" s="275">
        <f t="shared" si="88"/>
        <v>0</v>
      </c>
      <c r="K246" s="234"/>
      <c r="L246" s="2"/>
    </row>
    <row r="247" spans="2:12" ht="48" customHeight="1" thickBot="1" x14ac:dyDescent="0.25">
      <c r="B247" s="279" t="s">
        <v>199</v>
      </c>
      <c r="C247" s="73">
        <v>901</v>
      </c>
      <c r="D247" s="78" t="s">
        <v>134</v>
      </c>
      <c r="E247" s="95" t="s">
        <v>428</v>
      </c>
      <c r="F247" s="78" t="s">
        <v>198</v>
      </c>
      <c r="G247" s="221">
        <v>53.4</v>
      </c>
      <c r="H247" s="245">
        <v>53.4</v>
      </c>
      <c r="I247" s="245">
        <v>0</v>
      </c>
      <c r="J247" s="278">
        <f t="shared" si="88"/>
        <v>0</v>
      </c>
      <c r="K247" s="234"/>
      <c r="L247" s="2"/>
    </row>
    <row r="248" spans="2:12" ht="17.25" customHeight="1" thickBot="1" x14ac:dyDescent="0.25">
      <c r="B248" s="238" t="s">
        <v>315</v>
      </c>
      <c r="C248" s="58">
        <v>901</v>
      </c>
      <c r="D248" s="61" t="s">
        <v>314</v>
      </c>
      <c r="E248" s="97"/>
      <c r="F248" s="61"/>
      <c r="G248" s="217">
        <f>G249</f>
        <v>392.4</v>
      </c>
      <c r="H248" s="217">
        <f t="shared" ref="H248:I249" si="103">H249</f>
        <v>392.4</v>
      </c>
      <c r="I248" s="217">
        <f t="shared" si="103"/>
        <v>0</v>
      </c>
      <c r="J248" s="239">
        <f t="shared" si="88"/>
        <v>0</v>
      </c>
      <c r="K248" s="234"/>
      <c r="L248" s="2"/>
    </row>
    <row r="249" spans="2:12" ht="29.25" customHeight="1" thickBot="1" x14ac:dyDescent="0.25">
      <c r="B249" s="244" t="s">
        <v>288</v>
      </c>
      <c r="C249" s="67">
        <v>901</v>
      </c>
      <c r="D249" s="62" t="s">
        <v>289</v>
      </c>
      <c r="E249" s="62"/>
      <c r="F249" s="62"/>
      <c r="G249" s="218">
        <f>G250</f>
        <v>392.4</v>
      </c>
      <c r="H249" s="218">
        <f t="shared" si="103"/>
        <v>392.4</v>
      </c>
      <c r="I249" s="218">
        <f t="shared" si="103"/>
        <v>0</v>
      </c>
      <c r="J249" s="248">
        <f t="shared" si="88"/>
        <v>0</v>
      </c>
      <c r="K249" s="234"/>
      <c r="L249" s="2"/>
    </row>
    <row r="250" spans="2:12" ht="61.5" customHeight="1" x14ac:dyDescent="0.2">
      <c r="B250" s="281" t="s">
        <v>111</v>
      </c>
      <c r="C250" s="96">
        <v>901</v>
      </c>
      <c r="D250" s="69" t="s">
        <v>289</v>
      </c>
      <c r="E250" s="75" t="s">
        <v>401</v>
      </c>
      <c r="F250" s="63"/>
      <c r="G250" s="219">
        <f>G251+G254</f>
        <v>392.4</v>
      </c>
      <c r="H250" s="219">
        <f t="shared" ref="H250:I250" si="104">H251+H254</f>
        <v>392.4</v>
      </c>
      <c r="I250" s="219">
        <f t="shared" si="104"/>
        <v>0</v>
      </c>
      <c r="J250" s="274">
        <f t="shared" si="88"/>
        <v>0</v>
      </c>
      <c r="K250" s="234"/>
      <c r="L250" s="2"/>
    </row>
    <row r="251" spans="2:12" ht="48" customHeight="1" x14ac:dyDescent="0.2">
      <c r="B251" s="206" t="s">
        <v>114</v>
      </c>
      <c r="C251" s="88">
        <v>901</v>
      </c>
      <c r="D251" s="64" t="s">
        <v>289</v>
      </c>
      <c r="E251" s="75" t="s">
        <v>223</v>
      </c>
      <c r="F251" s="77"/>
      <c r="G251" s="220">
        <f>G252</f>
        <v>124.9</v>
      </c>
      <c r="H251" s="220">
        <f t="shared" ref="H251:I252" si="105">H252</f>
        <v>124.9</v>
      </c>
      <c r="I251" s="220">
        <f t="shared" si="105"/>
        <v>0</v>
      </c>
      <c r="J251" s="275">
        <f t="shared" si="88"/>
        <v>0</v>
      </c>
      <c r="K251" s="234"/>
      <c r="L251" s="2"/>
    </row>
    <row r="252" spans="2:12" ht="62.25" customHeight="1" x14ac:dyDescent="0.2">
      <c r="B252" s="206" t="s">
        <v>112</v>
      </c>
      <c r="C252" s="88">
        <v>901</v>
      </c>
      <c r="D252" s="64" t="s">
        <v>289</v>
      </c>
      <c r="E252" s="75" t="s">
        <v>224</v>
      </c>
      <c r="F252" s="77"/>
      <c r="G252" s="220">
        <f>G253</f>
        <v>124.9</v>
      </c>
      <c r="H252" s="220">
        <f t="shared" si="105"/>
        <v>124.9</v>
      </c>
      <c r="I252" s="220">
        <f t="shared" si="105"/>
        <v>0</v>
      </c>
      <c r="J252" s="275">
        <f t="shared" si="88"/>
        <v>0</v>
      </c>
      <c r="K252" s="234"/>
      <c r="L252" s="2"/>
    </row>
    <row r="253" spans="2:12" ht="45.75" customHeight="1" x14ac:dyDescent="0.2">
      <c r="B253" s="276" t="s">
        <v>199</v>
      </c>
      <c r="C253" s="88">
        <v>901</v>
      </c>
      <c r="D253" s="64" t="s">
        <v>289</v>
      </c>
      <c r="E253" s="75" t="s">
        <v>224</v>
      </c>
      <c r="F253" s="64" t="s">
        <v>198</v>
      </c>
      <c r="G253" s="220">
        <v>124.9</v>
      </c>
      <c r="H253" s="229">
        <v>124.9</v>
      </c>
      <c r="I253" s="229">
        <v>0</v>
      </c>
      <c r="J253" s="275">
        <f t="shared" si="88"/>
        <v>0</v>
      </c>
      <c r="K253" s="234"/>
      <c r="L253" s="2"/>
    </row>
    <row r="254" spans="2:12" ht="47.25" customHeight="1" x14ac:dyDescent="0.2">
      <c r="B254" s="206" t="s">
        <v>113</v>
      </c>
      <c r="C254" s="88">
        <v>901</v>
      </c>
      <c r="D254" s="64" t="s">
        <v>289</v>
      </c>
      <c r="E254" s="64" t="s">
        <v>225</v>
      </c>
      <c r="F254" s="77"/>
      <c r="G254" s="220">
        <f>G255+G264</f>
        <v>267.5</v>
      </c>
      <c r="H254" s="220">
        <f t="shared" ref="H254:I254" si="106">H255+H264</f>
        <v>267.5</v>
      </c>
      <c r="I254" s="220">
        <f t="shared" si="106"/>
        <v>0</v>
      </c>
      <c r="J254" s="275">
        <f t="shared" si="88"/>
        <v>0</v>
      </c>
      <c r="K254" s="234"/>
      <c r="L254" s="2"/>
    </row>
    <row r="255" spans="2:12" ht="46.5" customHeight="1" x14ac:dyDescent="0.2">
      <c r="B255" s="206" t="s">
        <v>534</v>
      </c>
      <c r="C255" s="88">
        <v>901</v>
      </c>
      <c r="D255" s="64" t="s">
        <v>289</v>
      </c>
      <c r="E255" s="64" t="s">
        <v>226</v>
      </c>
      <c r="F255" s="77"/>
      <c r="G255" s="220">
        <f>G256</f>
        <v>248.6</v>
      </c>
      <c r="H255" s="220">
        <f t="shared" ref="H255:I255" si="107">H256</f>
        <v>248.6</v>
      </c>
      <c r="I255" s="220">
        <f t="shared" si="107"/>
        <v>0</v>
      </c>
      <c r="J255" s="275">
        <f t="shared" si="88"/>
        <v>0</v>
      </c>
      <c r="K255" s="234"/>
      <c r="L255" s="2"/>
    </row>
    <row r="256" spans="2:12" ht="47.25" customHeight="1" x14ac:dyDescent="0.2">
      <c r="B256" s="276" t="s">
        <v>199</v>
      </c>
      <c r="C256" s="88">
        <v>901</v>
      </c>
      <c r="D256" s="64" t="s">
        <v>289</v>
      </c>
      <c r="E256" s="64" t="s">
        <v>226</v>
      </c>
      <c r="F256" s="64" t="s">
        <v>198</v>
      </c>
      <c r="G256" s="220">
        <v>248.6</v>
      </c>
      <c r="H256" s="229">
        <v>248.6</v>
      </c>
      <c r="I256" s="229">
        <v>0</v>
      </c>
      <c r="J256" s="275">
        <f t="shared" si="88"/>
        <v>0</v>
      </c>
      <c r="K256" s="234"/>
      <c r="L256" s="2"/>
    </row>
    <row r="257" spans="2:12" ht="30.75" hidden="1" customHeight="1" x14ac:dyDescent="0.2">
      <c r="B257" s="286" t="s">
        <v>492</v>
      </c>
      <c r="C257" s="88">
        <v>901</v>
      </c>
      <c r="D257" s="64" t="s">
        <v>289</v>
      </c>
      <c r="E257" s="64" t="s">
        <v>493</v>
      </c>
      <c r="F257" s="64"/>
      <c r="G257" s="220"/>
      <c r="H257" s="229"/>
      <c r="I257" s="229"/>
      <c r="J257" s="275" t="e">
        <f t="shared" si="88"/>
        <v>#DIV/0!</v>
      </c>
      <c r="K257" s="234"/>
      <c r="L257" s="2"/>
    </row>
    <row r="258" spans="2:12" ht="48.75" hidden="1" customHeight="1" x14ac:dyDescent="0.2">
      <c r="B258" s="286" t="s">
        <v>55</v>
      </c>
      <c r="C258" s="88">
        <v>901</v>
      </c>
      <c r="D258" s="64" t="s">
        <v>289</v>
      </c>
      <c r="E258" s="64" t="s">
        <v>54</v>
      </c>
      <c r="F258" s="64"/>
      <c r="G258" s="220"/>
      <c r="H258" s="229"/>
      <c r="I258" s="230"/>
      <c r="J258" s="275" t="e">
        <f t="shared" si="88"/>
        <v>#DIV/0!</v>
      </c>
      <c r="K258" s="234"/>
      <c r="L258" s="4"/>
    </row>
    <row r="259" spans="2:12" ht="48.75" hidden="1" customHeight="1" x14ac:dyDescent="0.2">
      <c r="B259" s="276" t="s">
        <v>324</v>
      </c>
      <c r="C259" s="88">
        <v>901</v>
      </c>
      <c r="D259" s="64" t="s">
        <v>289</v>
      </c>
      <c r="E259" s="64" t="s">
        <v>54</v>
      </c>
      <c r="F259" s="64" t="s">
        <v>323</v>
      </c>
      <c r="G259" s="220"/>
      <c r="H259" s="229"/>
      <c r="I259" s="230"/>
      <c r="J259" s="275" t="e">
        <f t="shared" si="88"/>
        <v>#DIV/0!</v>
      </c>
      <c r="K259" s="234"/>
      <c r="L259" s="4"/>
    </row>
    <row r="260" spans="2:12" ht="31.5" hidden="1" customHeight="1" x14ac:dyDescent="0.2">
      <c r="B260" s="276" t="s">
        <v>329</v>
      </c>
      <c r="C260" s="88">
        <v>901</v>
      </c>
      <c r="D260" s="64" t="s">
        <v>289</v>
      </c>
      <c r="E260" s="64" t="s">
        <v>54</v>
      </c>
      <c r="F260" s="64" t="s">
        <v>325</v>
      </c>
      <c r="G260" s="220"/>
      <c r="H260" s="229"/>
      <c r="I260" s="229"/>
      <c r="J260" s="275" t="e">
        <f t="shared" si="88"/>
        <v>#DIV/0!</v>
      </c>
      <c r="K260" s="234"/>
      <c r="L260" s="2"/>
    </row>
    <row r="261" spans="2:12" ht="48" hidden="1" customHeight="1" x14ac:dyDescent="0.2">
      <c r="B261" s="276" t="s">
        <v>200</v>
      </c>
      <c r="C261" s="88">
        <v>901</v>
      </c>
      <c r="D261" s="64" t="s">
        <v>289</v>
      </c>
      <c r="E261" s="64" t="s">
        <v>494</v>
      </c>
      <c r="F261" s="64"/>
      <c r="G261" s="220"/>
      <c r="H261" s="229"/>
      <c r="I261" s="229"/>
      <c r="J261" s="275" t="e">
        <f t="shared" si="88"/>
        <v>#DIV/0!</v>
      </c>
      <c r="K261" s="234"/>
      <c r="L261" s="2"/>
    </row>
    <row r="262" spans="2:12" ht="96.75" hidden="1" customHeight="1" x14ac:dyDescent="0.2">
      <c r="B262" s="276" t="s">
        <v>517</v>
      </c>
      <c r="C262" s="88">
        <v>901</v>
      </c>
      <c r="D262" s="64" t="s">
        <v>289</v>
      </c>
      <c r="E262" s="64" t="s">
        <v>206</v>
      </c>
      <c r="F262" s="64"/>
      <c r="G262" s="220"/>
      <c r="H262" s="229"/>
      <c r="I262" s="229"/>
      <c r="J262" s="275" t="e">
        <f t="shared" si="88"/>
        <v>#DIV/0!</v>
      </c>
      <c r="K262" s="234"/>
      <c r="L262" s="2"/>
    </row>
    <row r="263" spans="2:12" ht="36" hidden="1" customHeight="1" x14ac:dyDescent="0.2">
      <c r="B263" s="276" t="s">
        <v>329</v>
      </c>
      <c r="C263" s="88">
        <v>901</v>
      </c>
      <c r="D263" s="64" t="s">
        <v>289</v>
      </c>
      <c r="E263" s="64" t="s">
        <v>206</v>
      </c>
      <c r="F263" s="64" t="s">
        <v>325</v>
      </c>
      <c r="G263" s="220"/>
      <c r="H263" s="229"/>
      <c r="I263" s="229"/>
      <c r="J263" s="275" t="e">
        <f t="shared" si="88"/>
        <v>#DIV/0!</v>
      </c>
      <c r="K263" s="234"/>
      <c r="L263" s="2"/>
    </row>
    <row r="264" spans="2:12" ht="46.5" customHeight="1" x14ac:dyDescent="0.2">
      <c r="B264" s="276" t="s">
        <v>332</v>
      </c>
      <c r="C264" s="88">
        <v>901</v>
      </c>
      <c r="D264" s="64" t="s">
        <v>289</v>
      </c>
      <c r="E264" s="64" t="s">
        <v>227</v>
      </c>
      <c r="F264" s="64"/>
      <c r="G264" s="220">
        <f>G265</f>
        <v>18.899999999999999</v>
      </c>
      <c r="H264" s="220">
        <f t="shared" ref="H264:I264" si="108">H265</f>
        <v>18.899999999999999</v>
      </c>
      <c r="I264" s="220">
        <f t="shared" si="108"/>
        <v>0</v>
      </c>
      <c r="J264" s="275">
        <f t="shared" si="88"/>
        <v>0</v>
      </c>
      <c r="K264" s="234"/>
      <c r="L264" s="2"/>
    </row>
    <row r="265" spans="2:12" ht="47.25" customHeight="1" thickBot="1" x14ac:dyDescent="0.25">
      <c r="B265" s="279" t="s">
        <v>199</v>
      </c>
      <c r="C265" s="73">
        <v>901</v>
      </c>
      <c r="D265" s="78" t="s">
        <v>289</v>
      </c>
      <c r="E265" s="78" t="s">
        <v>227</v>
      </c>
      <c r="F265" s="78" t="s">
        <v>198</v>
      </c>
      <c r="G265" s="221">
        <v>18.899999999999999</v>
      </c>
      <c r="H265" s="245">
        <v>18.899999999999999</v>
      </c>
      <c r="I265" s="245">
        <v>0</v>
      </c>
      <c r="J265" s="278">
        <f t="shared" si="88"/>
        <v>0</v>
      </c>
      <c r="K265" s="234"/>
      <c r="L265" s="2"/>
    </row>
    <row r="266" spans="2:12" ht="15" customHeight="1" thickBot="1" x14ac:dyDescent="0.25">
      <c r="B266" s="238" t="s">
        <v>0</v>
      </c>
      <c r="C266" s="58">
        <v>901</v>
      </c>
      <c r="D266" s="61" t="s">
        <v>1</v>
      </c>
      <c r="E266" s="61"/>
      <c r="F266" s="61"/>
      <c r="G266" s="217">
        <f>G267</f>
        <v>280.8</v>
      </c>
      <c r="H266" s="217">
        <f t="shared" ref="H266:I266" si="109">H267</f>
        <v>280.8</v>
      </c>
      <c r="I266" s="217">
        <f t="shared" si="109"/>
        <v>0</v>
      </c>
      <c r="J266" s="239">
        <f t="shared" si="88"/>
        <v>0</v>
      </c>
      <c r="K266" s="234"/>
      <c r="L266" s="2"/>
    </row>
    <row r="267" spans="2:12" ht="14.25" customHeight="1" thickBot="1" x14ac:dyDescent="0.25">
      <c r="B267" s="244" t="s">
        <v>2</v>
      </c>
      <c r="C267" s="67">
        <v>901</v>
      </c>
      <c r="D267" s="62" t="s">
        <v>3</v>
      </c>
      <c r="E267" s="62"/>
      <c r="F267" s="62"/>
      <c r="G267" s="218">
        <f>G268+G273</f>
        <v>280.8</v>
      </c>
      <c r="H267" s="218">
        <f t="shared" ref="H267:I267" si="110">H268+H273</f>
        <v>280.8</v>
      </c>
      <c r="I267" s="218">
        <f t="shared" si="110"/>
        <v>0</v>
      </c>
      <c r="J267" s="248">
        <f t="shared" si="88"/>
        <v>0</v>
      </c>
      <c r="K267" s="234"/>
      <c r="L267" s="2"/>
    </row>
    <row r="268" spans="2:12" ht="61.5" customHeight="1" x14ac:dyDescent="0.2">
      <c r="B268" s="283" t="s">
        <v>4</v>
      </c>
      <c r="C268" s="71">
        <v>901</v>
      </c>
      <c r="D268" s="65" t="s">
        <v>3</v>
      </c>
      <c r="E268" s="65" t="s">
        <v>5</v>
      </c>
      <c r="F268" s="87"/>
      <c r="G268" s="222">
        <f>G269+G271</f>
        <v>20.8</v>
      </c>
      <c r="H268" s="222">
        <f t="shared" ref="H268:I268" si="111">H269+H271</f>
        <v>20.8</v>
      </c>
      <c r="I268" s="222">
        <f t="shared" si="111"/>
        <v>0</v>
      </c>
      <c r="J268" s="274">
        <f t="shared" si="88"/>
        <v>0</v>
      </c>
      <c r="K268" s="234"/>
      <c r="L268" s="2"/>
    </row>
    <row r="269" spans="2:12" ht="63" customHeight="1" x14ac:dyDescent="0.2">
      <c r="B269" s="206" t="s">
        <v>6</v>
      </c>
      <c r="C269" s="88">
        <v>901</v>
      </c>
      <c r="D269" s="64" t="s">
        <v>3</v>
      </c>
      <c r="E269" s="100" t="s">
        <v>7</v>
      </c>
      <c r="F269" s="77"/>
      <c r="G269" s="220">
        <f>G270</f>
        <v>14.6</v>
      </c>
      <c r="H269" s="220">
        <f t="shared" ref="H269:I269" si="112">H270</f>
        <v>14.6</v>
      </c>
      <c r="I269" s="220">
        <f t="shared" si="112"/>
        <v>0</v>
      </c>
      <c r="J269" s="275">
        <f t="shared" si="88"/>
        <v>0</v>
      </c>
      <c r="K269" s="234"/>
      <c r="L269" s="2"/>
    </row>
    <row r="270" spans="2:12" ht="44.25" customHeight="1" x14ac:dyDescent="0.2">
      <c r="B270" s="276" t="s">
        <v>199</v>
      </c>
      <c r="C270" s="71">
        <v>901</v>
      </c>
      <c r="D270" s="65" t="s">
        <v>3</v>
      </c>
      <c r="E270" s="89" t="s">
        <v>7</v>
      </c>
      <c r="F270" s="69" t="s">
        <v>198</v>
      </c>
      <c r="G270" s="220">
        <v>14.6</v>
      </c>
      <c r="H270" s="229">
        <v>14.6</v>
      </c>
      <c r="I270" s="229">
        <v>0</v>
      </c>
      <c r="J270" s="275">
        <f t="shared" si="88"/>
        <v>0</v>
      </c>
      <c r="K270" s="234"/>
      <c r="L270" s="2"/>
    </row>
    <row r="271" spans="2:12" ht="46.5" customHeight="1" x14ac:dyDescent="0.2">
      <c r="B271" s="206" t="s">
        <v>8</v>
      </c>
      <c r="C271" s="88">
        <v>901</v>
      </c>
      <c r="D271" s="64" t="s">
        <v>3</v>
      </c>
      <c r="E271" s="111" t="s">
        <v>9</v>
      </c>
      <c r="F271" s="77"/>
      <c r="G271" s="220">
        <f>G272</f>
        <v>6.2</v>
      </c>
      <c r="H271" s="220">
        <f t="shared" ref="H271:I271" si="113">H272</f>
        <v>6.2</v>
      </c>
      <c r="I271" s="220">
        <f t="shared" si="113"/>
        <v>0</v>
      </c>
      <c r="J271" s="275">
        <f t="shared" si="88"/>
        <v>0</v>
      </c>
      <c r="K271" s="234"/>
      <c r="L271" s="2"/>
    </row>
    <row r="272" spans="2:12" ht="45.75" customHeight="1" x14ac:dyDescent="0.2">
      <c r="B272" s="276" t="s">
        <v>199</v>
      </c>
      <c r="C272" s="88">
        <v>901</v>
      </c>
      <c r="D272" s="64" t="s">
        <v>3</v>
      </c>
      <c r="E272" s="91" t="s">
        <v>9</v>
      </c>
      <c r="F272" s="78" t="s">
        <v>198</v>
      </c>
      <c r="G272" s="220">
        <v>6.2</v>
      </c>
      <c r="H272" s="229">
        <v>6.2</v>
      </c>
      <c r="I272" s="229">
        <v>0</v>
      </c>
      <c r="J272" s="275">
        <f t="shared" si="88"/>
        <v>0</v>
      </c>
      <c r="K272" s="234"/>
      <c r="L272" s="2"/>
    </row>
    <row r="273" spans="2:12" ht="63.75" customHeight="1" x14ac:dyDescent="0.2">
      <c r="B273" s="206" t="s">
        <v>34</v>
      </c>
      <c r="C273" s="88">
        <v>901</v>
      </c>
      <c r="D273" s="64" t="s">
        <v>3</v>
      </c>
      <c r="E273" s="64" t="s">
        <v>15</v>
      </c>
      <c r="F273" s="64"/>
      <c r="G273" s="220">
        <f>G274+G276+G278+G280+G282+G284</f>
        <v>260</v>
      </c>
      <c r="H273" s="220">
        <f t="shared" ref="H273:I273" si="114">H274+H276+H278+H280+H282+H284</f>
        <v>260</v>
      </c>
      <c r="I273" s="220">
        <f t="shared" si="114"/>
        <v>0</v>
      </c>
      <c r="J273" s="275">
        <f t="shared" si="88"/>
        <v>0</v>
      </c>
      <c r="K273" s="234"/>
      <c r="L273" s="2"/>
    </row>
    <row r="274" spans="2:12" ht="75.75" customHeight="1" x14ac:dyDescent="0.2">
      <c r="B274" s="206" t="s">
        <v>10</v>
      </c>
      <c r="C274" s="88">
        <v>901</v>
      </c>
      <c r="D274" s="64" t="s">
        <v>3</v>
      </c>
      <c r="E274" s="111" t="s">
        <v>11</v>
      </c>
      <c r="F274" s="65"/>
      <c r="G274" s="221">
        <f>G275</f>
        <v>52</v>
      </c>
      <c r="H274" s="221">
        <f t="shared" ref="H274:I274" si="115">H275</f>
        <v>52</v>
      </c>
      <c r="I274" s="221">
        <f t="shared" si="115"/>
        <v>0</v>
      </c>
      <c r="J274" s="275">
        <f t="shared" si="88"/>
        <v>0</v>
      </c>
      <c r="K274" s="234"/>
      <c r="L274" s="2"/>
    </row>
    <row r="275" spans="2:12" ht="45.75" customHeight="1" x14ac:dyDescent="0.2">
      <c r="B275" s="276" t="s">
        <v>199</v>
      </c>
      <c r="C275" s="71">
        <v>901</v>
      </c>
      <c r="D275" s="65" t="s">
        <v>3</v>
      </c>
      <c r="E275" s="91" t="s">
        <v>11</v>
      </c>
      <c r="F275" s="64" t="s">
        <v>198</v>
      </c>
      <c r="G275" s="220">
        <v>52</v>
      </c>
      <c r="H275" s="229">
        <v>52</v>
      </c>
      <c r="I275" s="229">
        <v>0</v>
      </c>
      <c r="J275" s="275">
        <f t="shared" si="88"/>
        <v>0</v>
      </c>
      <c r="K275" s="234"/>
      <c r="L275" s="2"/>
    </row>
    <row r="276" spans="2:12" ht="45.75" customHeight="1" x14ac:dyDescent="0.2">
      <c r="B276" s="206" t="s">
        <v>12</v>
      </c>
      <c r="C276" s="88">
        <v>901</v>
      </c>
      <c r="D276" s="64" t="s">
        <v>3</v>
      </c>
      <c r="E276" s="90" t="s">
        <v>13</v>
      </c>
      <c r="F276" s="64"/>
      <c r="G276" s="219">
        <f>G277</f>
        <v>41.6</v>
      </c>
      <c r="H276" s="219">
        <f t="shared" ref="H276:I276" si="116">H277</f>
        <v>41.6</v>
      </c>
      <c r="I276" s="219">
        <f t="shared" si="116"/>
        <v>0</v>
      </c>
      <c r="J276" s="275">
        <f t="shared" si="88"/>
        <v>0</v>
      </c>
      <c r="K276" s="234"/>
      <c r="L276" s="2"/>
    </row>
    <row r="277" spans="2:12" ht="46.5" customHeight="1" x14ac:dyDescent="0.2">
      <c r="B277" s="276" t="s">
        <v>199</v>
      </c>
      <c r="C277" s="88">
        <v>901</v>
      </c>
      <c r="D277" s="64" t="s">
        <v>3</v>
      </c>
      <c r="E277" s="112" t="s">
        <v>13</v>
      </c>
      <c r="F277" s="64" t="s">
        <v>198</v>
      </c>
      <c r="G277" s="220">
        <v>41.6</v>
      </c>
      <c r="H277" s="229">
        <v>41.6</v>
      </c>
      <c r="I277" s="229">
        <v>0</v>
      </c>
      <c r="J277" s="275">
        <f t="shared" si="88"/>
        <v>0</v>
      </c>
      <c r="K277" s="234"/>
      <c r="L277" s="2"/>
    </row>
    <row r="278" spans="2:12" ht="78.75" customHeight="1" x14ac:dyDescent="0.2">
      <c r="B278" s="206" t="s">
        <v>662</v>
      </c>
      <c r="C278" s="88">
        <v>901</v>
      </c>
      <c r="D278" s="64" t="s">
        <v>3</v>
      </c>
      <c r="E278" s="99" t="s">
        <v>14</v>
      </c>
      <c r="F278" s="64"/>
      <c r="G278" s="220">
        <f>G279</f>
        <v>104</v>
      </c>
      <c r="H278" s="220">
        <f t="shared" ref="H278:I278" si="117">H279</f>
        <v>104</v>
      </c>
      <c r="I278" s="220">
        <f t="shared" si="117"/>
        <v>0</v>
      </c>
      <c r="J278" s="275">
        <f t="shared" ref="J278:J341" si="118">I278/H278*100</f>
        <v>0</v>
      </c>
      <c r="K278" s="234"/>
      <c r="L278" s="2"/>
    </row>
    <row r="279" spans="2:12" ht="48" customHeight="1" x14ac:dyDescent="0.2">
      <c r="B279" s="276" t="s">
        <v>199</v>
      </c>
      <c r="C279" s="88">
        <v>901</v>
      </c>
      <c r="D279" s="64" t="s">
        <v>3</v>
      </c>
      <c r="E279" s="99" t="s">
        <v>14</v>
      </c>
      <c r="F279" s="69" t="s">
        <v>198</v>
      </c>
      <c r="G279" s="220">
        <v>104</v>
      </c>
      <c r="H279" s="229">
        <v>104</v>
      </c>
      <c r="I279" s="229">
        <v>0</v>
      </c>
      <c r="J279" s="275">
        <f t="shared" si="118"/>
        <v>0</v>
      </c>
      <c r="K279" s="234"/>
      <c r="L279" s="2"/>
    </row>
    <row r="280" spans="2:12" ht="78" customHeight="1" x14ac:dyDescent="0.2">
      <c r="B280" s="206" t="s">
        <v>16</v>
      </c>
      <c r="C280" s="96">
        <v>901</v>
      </c>
      <c r="D280" s="69" t="s">
        <v>3</v>
      </c>
      <c r="E280" s="113" t="s">
        <v>17</v>
      </c>
      <c r="F280" s="78"/>
      <c r="G280" s="220">
        <f>G281</f>
        <v>31.2</v>
      </c>
      <c r="H280" s="220">
        <f t="shared" ref="H280:I280" si="119">H281</f>
        <v>31.2</v>
      </c>
      <c r="I280" s="220">
        <f t="shared" si="119"/>
        <v>0</v>
      </c>
      <c r="J280" s="275">
        <f t="shared" si="118"/>
        <v>0</v>
      </c>
      <c r="K280" s="234"/>
      <c r="L280" s="2"/>
    </row>
    <row r="281" spans="2:12" ht="46.5" customHeight="1" x14ac:dyDescent="0.2">
      <c r="B281" s="276" t="s">
        <v>199</v>
      </c>
      <c r="C281" s="71">
        <v>901</v>
      </c>
      <c r="D281" s="65" t="s">
        <v>3</v>
      </c>
      <c r="E281" s="106" t="s">
        <v>17</v>
      </c>
      <c r="F281" s="64" t="s">
        <v>198</v>
      </c>
      <c r="G281" s="220">
        <v>31.2</v>
      </c>
      <c r="H281" s="229">
        <v>31.2</v>
      </c>
      <c r="I281" s="229">
        <v>0</v>
      </c>
      <c r="J281" s="275">
        <f t="shared" si="118"/>
        <v>0</v>
      </c>
      <c r="K281" s="234"/>
      <c r="L281" s="2"/>
    </row>
    <row r="282" spans="2:12" ht="47.25" customHeight="1" x14ac:dyDescent="0.2">
      <c r="B282" s="206" t="s">
        <v>18</v>
      </c>
      <c r="C282" s="88">
        <v>901</v>
      </c>
      <c r="D282" s="64" t="s">
        <v>3</v>
      </c>
      <c r="E282" s="90" t="s">
        <v>19</v>
      </c>
      <c r="F282" s="64"/>
      <c r="G282" s="220">
        <f>G283</f>
        <v>10.4</v>
      </c>
      <c r="H282" s="220">
        <f t="shared" ref="H282:I282" si="120">H283</f>
        <v>10.4</v>
      </c>
      <c r="I282" s="220">
        <f t="shared" si="120"/>
        <v>0</v>
      </c>
      <c r="J282" s="275">
        <f t="shared" si="118"/>
        <v>0</v>
      </c>
      <c r="K282" s="234"/>
      <c r="L282" s="2"/>
    </row>
    <row r="283" spans="2:12" ht="46.5" customHeight="1" x14ac:dyDescent="0.2">
      <c r="B283" s="276" t="s">
        <v>199</v>
      </c>
      <c r="C283" s="88">
        <v>901</v>
      </c>
      <c r="D283" s="64" t="s">
        <v>3</v>
      </c>
      <c r="E283" s="105" t="s">
        <v>19</v>
      </c>
      <c r="F283" s="64" t="s">
        <v>198</v>
      </c>
      <c r="G283" s="220">
        <v>10.4</v>
      </c>
      <c r="H283" s="229">
        <v>10.4</v>
      </c>
      <c r="I283" s="229">
        <v>0</v>
      </c>
      <c r="J283" s="275">
        <f t="shared" si="118"/>
        <v>0</v>
      </c>
      <c r="K283" s="234"/>
      <c r="L283" s="2"/>
    </row>
    <row r="284" spans="2:12" ht="94.5" customHeight="1" x14ac:dyDescent="0.2">
      <c r="B284" s="206" t="s">
        <v>20</v>
      </c>
      <c r="C284" s="71">
        <v>901</v>
      </c>
      <c r="D284" s="65" t="s">
        <v>3</v>
      </c>
      <c r="E284" s="91" t="s">
        <v>21</v>
      </c>
      <c r="F284" s="64"/>
      <c r="G284" s="220">
        <f>G285</f>
        <v>20.8</v>
      </c>
      <c r="H284" s="220">
        <f t="shared" ref="H284:I284" si="121">H285</f>
        <v>20.8</v>
      </c>
      <c r="I284" s="220">
        <f t="shared" si="121"/>
        <v>0</v>
      </c>
      <c r="J284" s="275">
        <f t="shared" si="118"/>
        <v>0</v>
      </c>
      <c r="K284" s="234"/>
      <c r="L284" s="2"/>
    </row>
    <row r="285" spans="2:12" ht="46.5" customHeight="1" thickBot="1" x14ac:dyDescent="0.25">
      <c r="B285" s="279" t="s">
        <v>199</v>
      </c>
      <c r="C285" s="73">
        <v>901</v>
      </c>
      <c r="D285" s="78" t="s">
        <v>3</v>
      </c>
      <c r="E285" s="107" t="s">
        <v>21</v>
      </c>
      <c r="F285" s="78" t="s">
        <v>198</v>
      </c>
      <c r="G285" s="221">
        <v>20.8</v>
      </c>
      <c r="H285" s="245">
        <v>20.8</v>
      </c>
      <c r="I285" s="245">
        <v>0</v>
      </c>
      <c r="J285" s="278">
        <f t="shared" si="118"/>
        <v>0</v>
      </c>
      <c r="K285" s="234"/>
      <c r="L285" s="2"/>
    </row>
    <row r="286" spans="2:12" ht="15" customHeight="1" thickBot="1" x14ac:dyDescent="0.25">
      <c r="B286" s="238" t="s">
        <v>317</v>
      </c>
      <c r="C286" s="58">
        <v>901</v>
      </c>
      <c r="D286" s="61" t="s">
        <v>140</v>
      </c>
      <c r="E286" s="61"/>
      <c r="F286" s="61"/>
      <c r="G286" s="217">
        <f>G287+G291+G320</f>
        <v>132446.20000000001</v>
      </c>
      <c r="H286" s="217">
        <f>H287+H291+H320</f>
        <v>132579.9</v>
      </c>
      <c r="I286" s="217">
        <f t="shared" ref="I286" si="122">I287+I291+I320</f>
        <v>35538.200000000004</v>
      </c>
      <c r="J286" s="239">
        <f t="shared" si="118"/>
        <v>26.805119026338087</v>
      </c>
      <c r="K286" s="234"/>
      <c r="L286" s="2"/>
    </row>
    <row r="287" spans="2:12" ht="17.25" customHeight="1" thickBot="1" x14ac:dyDescent="0.25">
      <c r="B287" s="244" t="s">
        <v>290</v>
      </c>
      <c r="C287" s="67">
        <v>901</v>
      </c>
      <c r="D287" s="62">
        <v>1001</v>
      </c>
      <c r="E287" s="62"/>
      <c r="F287" s="62"/>
      <c r="G287" s="218">
        <f>G288</f>
        <v>6179.9</v>
      </c>
      <c r="H287" s="218">
        <f t="shared" ref="H287:I289" si="123">H288</f>
        <v>6179.9</v>
      </c>
      <c r="I287" s="218">
        <f t="shared" si="123"/>
        <v>1396.9</v>
      </c>
      <c r="J287" s="248">
        <f t="shared" si="118"/>
        <v>22.603925629864563</v>
      </c>
      <c r="K287" s="234"/>
      <c r="L287" s="2"/>
    </row>
    <row r="288" spans="2:12" ht="94.5" customHeight="1" x14ac:dyDescent="0.2">
      <c r="B288" s="273" t="s">
        <v>262</v>
      </c>
      <c r="C288" s="96">
        <v>901</v>
      </c>
      <c r="D288" s="69" t="s">
        <v>297</v>
      </c>
      <c r="E288" s="75" t="s">
        <v>394</v>
      </c>
      <c r="F288" s="69"/>
      <c r="G288" s="219">
        <f>G289</f>
        <v>6179.9</v>
      </c>
      <c r="H288" s="219">
        <f t="shared" si="123"/>
        <v>6179.9</v>
      </c>
      <c r="I288" s="219">
        <f t="shared" si="123"/>
        <v>1396.9</v>
      </c>
      <c r="J288" s="274">
        <f t="shared" si="118"/>
        <v>22.603925629864563</v>
      </c>
      <c r="K288" s="234"/>
      <c r="L288" s="2"/>
    </row>
    <row r="289" spans="1:12" ht="64.5" customHeight="1" x14ac:dyDescent="0.2">
      <c r="B289" s="206" t="s">
        <v>160</v>
      </c>
      <c r="C289" s="88">
        <v>901</v>
      </c>
      <c r="D289" s="64" t="s">
        <v>297</v>
      </c>
      <c r="E289" s="75" t="s">
        <v>395</v>
      </c>
      <c r="F289" s="64"/>
      <c r="G289" s="220">
        <f>G290</f>
        <v>6179.9</v>
      </c>
      <c r="H289" s="220">
        <f t="shared" si="123"/>
        <v>6179.9</v>
      </c>
      <c r="I289" s="220">
        <f t="shared" si="123"/>
        <v>1396.9</v>
      </c>
      <c r="J289" s="275">
        <f t="shared" si="118"/>
        <v>22.603925629864563</v>
      </c>
      <c r="K289" s="234"/>
    </row>
    <row r="290" spans="1:12" ht="30.75" customHeight="1" thickBot="1" x14ac:dyDescent="0.25">
      <c r="B290" s="285" t="s">
        <v>258</v>
      </c>
      <c r="C290" s="73">
        <v>901</v>
      </c>
      <c r="D290" s="78" t="s">
        <v>297</v>
      </c>
      <c r="E290" s="94" t="s">
        <v>395</v>
      </c>
      <c r="F290" s="78" t="s">
        <v>510</v>
      </c>
      <c r="G290" s="221">
        <v>6179.9</v>
      </c>
      <c r="H290" s="245">
        <v>6179.9</v>
      </c>
      <c r="I290" s="245">
        <v>1396.9</v>
      </c>
      <c r="J290" s="278">
        <f t="shared" si="118"/>
        <v>22.603925629864563</v>
      </c>
      <c r="K290" s="234"/>
      <c r="L290" s="2"/>
    </row>
    <row r="291" spans="1:12" ht="15" customHeight="1" thickBot="1" x14ac:dyDescent="0.25">
      <c r="B291" s="244" t="s">
        <v>322</v>
      </c>
      <c r="C291" s="67">
        <v>901</v>
      </c>
      <c r="D291" s="62" t="s">
        <v>321</v>
      </c>
      <c r="E291" s="62"/>
      <c r="F291" s="62"/>
      <c r="G291" s="218">
        <f>G292+G301</f>
        <v>118118.3</v>
      </c>
      <c r="H291" s="218">
        <f t="shared" ref="H291:I291" si="124">H292+H301</f>
        <v>118252</v>
      </c>
      <c r="I291" s="218">
        <f t="shared" si="124"/>
        <v>32650.800000000003</v>
      </c>
      <c r="J291" s="248">
        <f t="shared" si="118"/>
        <v>27.611203193180668</v>
      </c>
      <c r="K291" s="234"/>
      <c r="L291" s="2"/>
    </row>
    <row r="292" spans="1:12" ht="108.75" customHeight="1" x14ac:dyDescent="0.2">
      <c r="B292" s="279" t="s">
        <v>192</v>
      </c>
      <c r="C292" s="96">
        <v>901</v>
      </c>
      <c r="D292" s="69" t="s">
        <v>321</v>
      </c>
      <c r="E292" s="69" t="s">
        <v>211</v>
      </c>
      <c r="F292" s="63"/>
      <c r="G292" s="219">
        <f>G293+G296</f>
        <v>2500</v>
      </c>
      <c r="H292" s="219">
        <f t="shared" ref="H292:I292" si="125">H293+H296</f>
        <v>2633.7</v>
      </c>
      <c r="I292" s="219">
        <f t="shared" si="125"/>
        <v>448.7</v>
      </c>
      <c r="J292" s="274">
        <f t="shared" si="118"/>
        <v>17.036868284162964</v>
      </c>
      <c r="K292" s="234"/>
      <c r="L292" s="2"/>
    </row>
    <row r="293" spans="1:12" ht="31.5" customHeight="1" x14ac:dyDescent="0.2">
      <c r="B293" s="276" t="s">
        <v>650</v>
      </c>
      <c r="C293" s="88">
        <v>901</v>
      </c>
      <c r="D293" s="64" t="s">
        <v>321</v>
      </c>
      <c r="E293" s="69" t="s">
        <v>229</v>
      </c>
      <c r="F293" s="77"/>
      <c r="G293" s="220">
        <f>G294</f>
        <v>2000</v>
      </c>
      <c r="H293" s="220">
        <f t="shared" ref="H293:I294" si="126">H294</f>
        <v>2000</v>
      </c>
      <c r="I293" s="220">
        <f t="shared" si="126"/>
        <v>0</v>
      </c>
      <c r="J293" s="275">
        <f t="shared" si="118"/>
        <v>0</v>
      </c>
      <c r="K293" s="234"/>
      <c r="L293" s="2"/>
    </row>
    <row r="294" spans="1:12" ht="48.75" customHeight="1" x14ac:dyDescent="0.2">
      <c r="B294" s="287" t="s">
        <v>446</v>
      </c>
      <c r="C294" s="88">
        <v>901</v>
      </c>
      <c r="D294" s="64" t="s">
        <v>321</v>
      </c>
      <c r="E294" s="76" t="s">
        <v>458</v>
      </c>
      <c r="F294" s="77"/>
      <c r="G294" s="220">
        <f>G295</f>
        <v>2000</v>
      </c>
      <c r="H294" s="220">
        <f t="shared" si="126"/>
        <v>2000</v>
      </c>
      <c r="I294" s="220">
        <f t="shared" si="126"/>
        <v>0</v>
      </c>
      <c r="J294" s="275">
        <f t="shared" si="118"/>
        <v>0</v>
      </c>
      <c r="K294" s="234"/>
      <c r="L294" s="2"/>
    </row>
    <row r="295" spans="1:12" ht="30" customHeight="1" x14ac:dyDescent="0.2">
      <c r="B295" s="287" t="s">
        <v>258</v>
      </c>
      <c r="C295" s="88">
        <v>901</v>
      </c>
      <c r="D295" s="115" t="s">
        <v>321</v>
      </c>
      <c r="E295" s="76" t="s">
        <v>458</v>
      </c>
      <c r="F295" s="114" t="s">
        <v>510</v>
      </c>
      <c r="G295" s="220">
        <v>2000</v>
      </c>
      <c r="H295" s="229">
        <v>2000</v>
      </c>
      <c r="I295" s="229">
        <v>0</v>
      </c>
      <c r="J295" s="275">
        <f t="shared" si="118"/>
        <v>0</v>
      </c>
      <c r="K295" s="234"/>
      <c r="L295" s="2"/>
    </row>
    <row r="296" spans="1:12" ht="47.25" customHeight="1" x14ac:dyDescent="0.2">
      <c r="B296" s="206" t="s">
        <v>30</v>
      </c>
      <c r="C296" s="88">
        <v>901</v>
      </c>
      <c r="D296" s="115" t="s">
        <v>321</v>
      </c>
      <c r="E296" s="88" t="s">
        <v>31</v>
      </c>
      <c r="F296" s="114"/>
      <c r="G296" s="220">
        <f>G297+G299</f>
        <v>500</v>
      </c>
      <c r="H296" s="220">
        <f t="shared" ref="H296:I296" si="127">H297+H299</f>
        <v>633.70000000000005</v>
      </c>
      <c r="I296" s="220">
        <f t="shared" si="127"/>
        <v>448.7</v>
      </c>
      <c r="J296" s="275">
        <f t="shared" si="118"/>
        <v>70.806375256430471</v>
      </c>
      <c r="K296" s="234"/>
      <c r="L296" s="2"/>
    </row>
    <row r="297" spans="1:12" ht="47.25" customHeight="1" x14ac:dyDescent="0.2">
      <c r="B297" s="206" t="s">
        <v>32</v>
      </c>
      <c r="C297" s="88">
        <v>901</v>
      </c>
      <c r="D297" s="115" t="s">
        <v>321</v>
      </c>
      <c r="E297" s="96" t="s">
        <v>33</v>
      </c>
      <c r="F297" s="114"/>
      <c r="G297" s="220">
        <f>G298</f>
        <v>500</v>
      </c>
      <c r="H297" s="220">
        <f t="shared" ref="H297:I297" si="128">H298</f>
        <v>500</v>
      </c>
      <c r="I297" s="220">
        <f t="shared" si="128"/>
        <v>315</v>
      </c>
      <c r="J297" s="275">
        <f t="shared" si="118"/>
        <v>63</v>
      </c>
      <c r="K297" s="234"/>
      <c r="L297" s="2"/>
    </row>
    <row r="298" spans="1:12" ht="29.25" customHeight="1" x14ac:dyDescent="0.2">
      <c r="B298" s="206" t="s">
        <v>258</v>
      </c>
      <c r="C298" s="88">
        <v>901</v>
      </c>
      <c r="D298" s="115" t="s">
        <v>321</v>
      </c>
      <c r="E298" s="96" t="s">
        <v>33</v>
      </c>
      <c r="F298" s="114" t="s">
        <v>510</v>
      </c>
      <c r="G298" s="220">
        <v>500</v>
      </c>
      <c r="H298" s="229">
        <v>500</v>
      </c>
      <c r="I298" s="229">
        <v>315</v>
      </c>
      <c r="J298" s="275">
        <f t="shared" si="118"/>
        <v>63</v>
      </c>
      <c r="K298" s="234"/>
      <c r="L298" s="2"/>
    </row>
    <row r="299" spans="1:12" ht="45.75" customHeight="1" x14ac:dyDescent="0.2">
      <c r="B299" s="288" t="s">
        <v>32</v>
      </c>
      <c r="C299" s="182">
        <v>901</v>
      </c>
      <c r="D299" s="231" t="s">
        <v>321</v>
      </c>
      <c r="E299" s="232" t="s">
        <v>712</v>
      </c>
      <c r="F299" s="233"/>
      <c r="G299" s="220">
        <f>G300</f>
        <v>0</v>
      </c>
      <c r="H299" s="220">
        <f t="shared" ref="H299:I299" si="129">H300</f>
        <v>133.69999999999999</v>
      </c>
      <c r="I299" s="220">
        <f t="shared" si="129"/>
        <v>133.69999999999999</v>
      </c>
      <c r="J299" s="275">
        <f t="shared" si="118"/>
        <v>100</v>
      </c>
      <c r="K299" s="234"/>
      <c r="L299" s="2"/>
    </row>
    <row r="300" spans="1:12" ht="32.25" customHeight="1" x14ac:dyDescent="0.2">
      <c r="B300" s="288" t="s">
        <v>258</v>
      </c>
      <c r="C300" s="182">
        <v>901</v>
      </c>
      <c r="D300" s="231" t="s">
        <v>321</v>
      </c>
      <c r="E300" s="232" t="s">
        <v>712</v>
      </c>
      <c r="F300" s="233" t="s">
        <v>510</v>
      </c>
      <c r="G300" s="220">
        <v>0</v>
      </c>
      <c r="H300" s="209">
        <v>133.69999999999999</v>
      </c>
      <c r="I300" s="209">
        <v>133.69999999999999</v>
      </c>
      <c r="J300" s="275">
        <f t="shared" si="118"/>
        <v>100</v>
      </c>
      <c r="K300" s="234"/>
      <c r="L300" s="2"/>
    </row>
    <row r="301" spans="1:12" ht="45.75" customHeight="1" x14ac:dyDescent="0.2">
      <c r="B301" s="276" t="s">
        <v>336</v>
      </c>
      <c r="C301" s="88">
        <v>901</v>
      </c>
      <c r="D301" s="64" t="s">
        <v>321</v>
      </c>
      <c r="E301" s="69" t="s">
        <v>231</v>
      </c>
      <c r="F301" s="77"/>
      <c r="G301" s="220">
        <f>G302+G310</f>
        <v>115618.3</v>
      </c>
      <c r="H301" s="220">
        <f t="shared" ref="H301:I301" si="130">H302+H310</f>
        <v>115618.3</v>
      </c>
      <c r="I301" s="220">
        <f t="shared" si="130"/>
        <v>32202.100000000002</v>
      </c>
      <c r="J301" s="275">
        <f t="shared" si="118"/>
        <v>27.852078779916329</v>
      </c>
      <c r="K301" s="234"/>
      <c r="L301" s="2"/>
    </row>
    <row r="302" spans="1:12" ht="63" customHeight="1" x14ac:dyDescent="0.2">
      <c r="B302" s="276" t="s">
        <v>337</v>
      </c>
      <c r="C302" s="88">
        <v>901</v>
      </c>
      <c r="D302" s="64" t="s">
        <v>321</v>
      </c>
      <c r="E302" s="64" t="s">
        <v>232</v>
      </c>
      <c r="F302" s="77"/>
      <c r="G302" s="220">
        <f>G303+G305+G308</f>
        <v>1924</v>
      </c>
      <c r="H302" s="220">
        <f t="shared" ref="H302:I302" si="131">H303+H305+H308</f>
        <v>1924</v>
      </c>
      <c r="I302" s="220">
        <f t="shared" si="131"/>
        <v>216.3</v>
      </c>
      <c r="J302" s="275">
        <f t="shared" si="118"/>
        <v>11.242203742203742</v>
      </c>
      <c r="K302" s="234"/>
      <c r="L302" s="2"/>
    </row>
    <row r="303" spans="1:12" ht="63.75" customHeight="1" x14ac:dyDescent="0.2">
      <c r="A303" s="28"/>
      <c r="B303" s="276" t="s">
        <v>338</v>
      </c>
      <c r="C303" s="88">
        <v>901</v>
      </c>
      <c r="D303" s="64" t="s">
        <v>321</v>
      </c>
      <c r="E303" s="64" t="s">
        <v>234</v>
      </c>
      <c r="F303" s="77"/>
      <c r="G303" s="220">
        <f>G304</f>
        <v>332.8</v>
      </c>
      <c r="H303" s="220">
        <f t="shared" ref="H303:I303" si="132">H304</f>
        <v>332.8</v>
      </c>
      <c r="I303" s="220">
        <f t="shared" si="132"/>
        <v>61</v>
      </c>
      <c r="J303" s="275">
        <f t="shared" si="118"/>
        <v>18.329326923076923</v>
      </c>
      <c r="K303" s="234"/>
      <c r="L303" s="2"/>
    </row>
    <row r="304" spans="1:12" ht="17.25" customHeight="1" x14ac:dyDescent="0.2">
      <c r="B304" s="206" t="s">
        <v>513</v>
      </c>
      <c r="C304" s="88">
        <v>901</v>
      </c>
      <c r="D304" s="64" t="s">
        <v>321</v>
      </c>
      <c r="E304" s="64" t="s">
        <v>234</v>
      </c>
      <c r="F304" s="64" t="s">
        <v>501</v>
      </c>
      <c r="G304" s="220">
        <v>332.8</v>
      </c>
      <c r="H304" s="229">
        <v>332.8</v>
      </c>
      <c r="I304" s="229">
        <v>61</v>
      </c>
      <c r="J304" s="275">
        <f t="shared" si="118"/>
        <v>18.329326923076923</v>
      </c>
      <c r="K304" s="234"/>
      <c r="L304" s="2"/>
    </row>
    <row r="305" spans="2:12" ht="78.75" customHeight="1" x14ac:dyDescent="0.2">
      <c r="B305" s="276" t="s">
        <v>661</v>
      </c>
      <c r="C305" s="88">
        <v>901</v>
      </c>
      <c r="D305" s="64" t="s">
        <v>321</v>
      </c>
      <c r="E305" s="64" t="s">
        <v>233</v>
      </c>
      <c r="F305" s="77"/>
      <c r="G305" s="220">
        <f>G307+G306</f>
        <v>1140</v>
      </c>
      <c r="H305" s="220">
        <f t="shared" ref="H305:I305" si="133">H307+H306</f>
        <v>1140</v>
      </c>
      <c r="I305" s="220">
        <f t="shared" si="133"/>
        <v>155.30000000000001</v>
      </c>
      <c r="J305" s="275">
        <f t="shared" si="118"/>
        <v>13.622807017543861</v>
      </c>
      <c r="K305" s="234"/>
      <c r="L305" s="2"/>
    </row>
    <row r="306" spans="2:12" ht="47.25" customHeight="1" x14ac:dyDescent="0.2">
      <c r="B306" s="276" t="s">
        <v>199</v>
      </c>
      <c r="C306" s="88">
        <v>901</v>
      </c>
      <c r="D306" s="64" t="s">
        <v>321</v>
      </c>
      <c r="E306" s="64" t="s">
        <v>233</v>
      </c>
      <c r="F306" s="64" t="s">
        <v>198</v>
      </c>
      <c r="G306" s="220">
        <v>12</v>
      </c>
      <c r="H306" s="229">
        <v>12</v>
      </c>
      <c r="I306" s="229">
        <v>0</v>
      </c>
      <c r="J306" s="275">
        <f t="shared" si="118"/>
        <v>0</v>
      </c>
      <c r="K306" s="234"/>
      <c r="L306" s="2"/>
    </row>
    <row r="307" spans="2:12" ht="16.5" customHeight="1" x14ac:dyDescent="0.2">
      <c r="B307" s="206" t="s">
        <v>513</v>
      </c>
      <c r="C307" s="88">
        <v>901</v>
      </c>
      <c r="D307" s="64" t="s">
        <v>321</v>
      </c>
      <c r="E307" s="64" t="s">
        <v>233</v>
      </c>
      <c r="F307" s="64" t="s">
        <v>501</v>
      </c>
      <c r="G307" s="220">
        <v>1128</v>
      </c>
      <c r="H307" s="229">
        <v>1128</v>
      </c>
      <c r="I307" s="229">
        <v>155.30000000000001</v>
      </c>
      <c r="J307" s="275">
        <f t="shared" si="118"/>
        <v>13.7677304964539</v>
      </c>
      <c r="K307" s="234"/>
      <c r="L307" s="2"/>
    </row>
    <row r="308" spans="2:12" ht="43.5" customHeight="1" x14ac:dyDescent="0.2">
      <c r="B308" s="206" t="s">
        <v>222</v>
      </c>
      <c r="C308" s="88">
        <v>901</v>
      </c>
      <c r="D308" s="64" t="s">
        <v>321</v>
      </c>
      <c r="E308" s="64" t="s">
        <v>421</v>
      </c>
      <c r="F308" s="77"/>
      <c r="G308" s="220">
        <f>G309</f>
        <v>451.2</v>
      </c>
      <c r="H308" s="220">
        <f t="shared" ref="H308:I308" si="134">H309</f>
        <v>451.2</v>
      </c>
      <c r="I308" s="220">
        <f t="shared" si="134"/>
        <v>0</v>
      </c>
      <c r="J308" s="275">
        <f t="shared" si="118"/>
        <v>0</v>
      </c>
      <c r="K308" s="234"/>
      <c r="L308" s="2"/>
    </row>
    <row r="309" spans="2:12" ht="46.5" customHeight="1" x14ac:dyDescent="0.2">
      <c r="B309" s="276" t="s">
        <v>199</v>
      </c>
      <c r="C309" s="88">
        <v>901</v>
      </c>
      <c r="D309" s="64" t="s">
        <v>321</v>
      </c>
      <c r="E309" s="64" t="s">
        <v>421</v>
      </c>
      <c r="F309" s="64" t="s">
        <v>198</v>
      </c>
      <c r="G309" s="220">
        <v>451.2</v>
      </c>
      <c r="H309" s="229">
        <v>451.2</v>
      </c>
      <c r="I309" s="229">
        <v>0</v>
      </c>
      <c r="J309" s="275">
        <f t="shared" si="118"/>
        <v>0</v>
      </c>
      <c r="K309" s="234"/>
      <c r="L309" s="2"/>
    </row>
    <row r="310" spans="2:12" ht="62.25" customHeight="1" x14ac:dyDescent="0.2">
      <c r="B310" s="276" t="s">
        <v>488</v>
      </c>
      <c r="C310" s="88">
        <v>901</v>
      </c>
      <c r="D310" s="64" t="s">
        <v>321</v>
      </c>
      <c r="E310" s="76" t="s">
        <v>482</v>
      </c>
      <c r="F310" s="64"/>
      <c r="G310" s="220">
        <f>G311+G314+G317</f>
        <v>113694.3</v>
      </c>
      <c r="H310" s="220">
        <f t="shared" ref="H310:I310" si="135">H311+H314+H317</f>
        <v>113694.3</v>
      </c>
      <c r="I310" s="220">
        <f t="shared" si="135"/>
        <v>31985.800000000003</v>
      </c>
      <c r="J310" s="275">
        <f t="shared" si="118"/>
        <v>28.133160589405097</v>
      </c>
      <c r="K310" s="234"/>
      <c r="L310" s="2"/>
    </row>
    <row r="311" spans="2:12" ht="188.25" customHeight="1" x14ac:dyDescent="0.2">
      <c r="B311" s="206" t="s">
        <v>176</v>
      </c>
      <c r="C311" s="88">
        <v>901</v>
      </c>
      <c r="D311" s="64" t="s">
        <v>321</v>
      </c>
      <c r="E311" s="103" t="s">
        <v>481</v>
      </c>
      <c r="F311" s="64"/>
      <c r="G311" s="220">
        <f>G312+G313</f>
        <v>12147.7</v>
      </c>
      <c r="H311" s="220">
        <f t="shared" ref="H311:I311" si="136">H312+H313</f>
        <v>12147.7</v>
      </c>
      <c r="I311" s="220">
        <f t="shared" si="136"/>
        <v>2798.1</v>
      </c>
      <c r="J311" s="275">
        <f t="shared" si="118"/>
        <v>23.033989973410602</v>
      </c>
      <c r="K311" s="234"/>
      <c r="L311" s="2"/>
    </row>
    <row r="312" spans="2:12" ht="45.75" customHeight="1" x14ac:dyDescent="0.2">
      <c r="B312" s="276" t="s">
        <v>199</v>
      </c>
      <c r="C312" s="88">
        <v>901</v>
      </c>
      <c r="D312" s="64" t="s">
        <v>321</v>
      </c>
      <c r="E312" s="76" t="s">
        <v>481</v>
      </c>
      <c r="F312" s="64" t="s">
        <v>198</v>
      </c>
      <c r="G312" s="220">
        <v>147.69999999999999</v>
      </c>
      <c r="H312" s="229">
        <v>147.69999999999999</v>
      </c>
      <c r="I312" s="229">
        <v>21</v>
      </c>
      <c r="J312" s="275">
        <f t="shared" si="118"/>
        <v>14.218009478672988</v>
      </c>
      <c r="K312" s="234"/>
      <c r="L312" s="2"/>
    </row>
    <row r="313" spans="2:12" ht="31.5" customHeight="1" x14ac:dyDescent="0.2">
      <c r="B313" s="276" t="s">
        <v>509</v>
      </c>
      <c r="C313" s="88">
        <v>901</v>
      </c>
      <c r="D313" s="64" t="s">
        <v>321</v>
      </c>
      <c r="E313" s="76" t="s">
        <v>481</v>
      </c>
      <c r="F313" s="64" t="s">
        <v>508</v>
      </c>
      <c r="G313" s="220">
        <v>12000</v>
      </c>
      <c r="H313" s="229">
        <v>12000</v>
      </c>
      <c r="I313" s="229">
        <v>2777.1</v>
      </c>
      <c r="J313" s="275">
        <f t="shared" si="118"/>
        <v>23.142499999999998</v>
      </c>
      <c r="K313" s="234"/>
      <c r="L313" s="2"/>
    </row>
    <row r="314" spans="2:12" ht="77.25" customHeight="1" x14ac:dyDescent="0.2">
      <c r="B314" s="206" t="s">
        <v>600</v>
      </c>
      <c r="C314" s="88">
        <v>901</v>
      </c>
      <c r="D314" s="64" t="s">
        <v>321</v>
      </c>
      <c r="E314" s="76" t="s">
        <v>483</v>
      </c>
      <c r="F314" s="64"/>
      <c r="G314" s="220">
        <f>G315+G316</f>
        <v>29692</v>
      </c>
      <c r="H314" s="220">
        <f t="shared" ref="H314:I314" si="137">H315+H316</f>
        <v>29692</v>
      </c>
      <c r="I314" s="220">
        <f t="shared" si="137"/>
        <v>8506.4000000000015</v>
      </c>
      <c r="J314" s="275">
        <f t="shared" si="118"/>
        <v>28.648794288023716</v>
      </c>
      <c r="K314" s="234"/>
      <c r="L314" s="2"/>
    </row>
    <row r="315" spans="2:12" ht="47.25" customHeight="1" x14ac:dyDescent="0.2">
      <c r="B315" s="276" t="s">
        <v>199</v>
      </c>
      <c r="C315" s="88">
        <v>901</v>
      </c>
      <c r="D315" s="64" t="s">
        <v>321</v>
      </c>
      <c r="E315" s="103" t="s">
        <v>483</v>
      </c>
      <c r="F315" s="64" t="s">
        <v>198</v>
      </c>
      <c r="G315" s="220">
        <v>392</v>
      </c>
      <c r="H315" s="229">
        <v>392</v>
      </c>
      <c r="I315" s="229">
        <v>78.2</v>
      </c>
      <c r="J315" s="275">
        <f t="shared" si="118"/>
        <v>19.948979591836736</v>
      </c>
      <c r="K315" s="234"/>
      <c r="L315" s="2"/>
    </row>
    <row r="316" spans="2:12" ht="33.75" customHeight="1" x14ac:dyDescent="0.2">
      <c r="B316" s="276" t="s">
        <v>509</v>
      </c>
      <c r="C316" s="88">
        <v>901</v>
      </c>
      <c r="D316" s="64" t="s">
        <v>321</v>
      </c>
      <c r="E316" s="76" t="s">
        <v>483</v>
      </c>
      <c r="F316" s="64" t="s">
        <v>508</v>
      </c>
      <c r="G316" s="220">
        <v>29300</v>
      </c>
      <c r="H316" s="229">
        <v>29300</v>
      </c>
      <c r="I316" s="229">
        <v>8428.2000000000007</v>
      </c>
      <c r="J316" s="275">
        <f t="shared" si="118"/>
        <v>28.765187713310581</v>
      </c>
      <c r="K316" s="234"/>
      <c r="L316" s="2"/>
    </row>
    <row r="317" spans="2:12" ht="173.25" customHeight="1" x14ac:dyDescent="0.2">
      <c r="B317" s="276" t="s">
        <v>713</v>
      </c>
      <c r="C317" s="88">
        <v>901</v>
      </c>
      <c r="D317" s="64" t="s">
        <v>321</v>
      </c>
      <c r="E317" s="76" t="s">
        <v>484</v>
      </c>
      <c r="F317" s="64"/>
      <c r="G317" s="220">
        <f>G318+G319</f>
        <v>71854.600000000006</v>
      </c>
      <c r="H317" s="220">
        <f t="shared" ref="H317:I317" si="138">H318+H319</f>
        <v>71854.600000000006</v>
      </c>
      <c r="I317" s="220">
        <f t="shared" si="138"/>
        <v>20681.300000000003</v>
      </c>
      <c r="J317" s="275">
        <f t="shared" si="118"/>
        <v>28.78215173419656</v>
      </c>
      <c r="K317" s="234"/>
      <c r="L317" s="2"/>
    </row>
    <row r="318" spans="2:12" ht="45" customHeight="1" x14ac:dyDescent="0.2">
      <c r="B318" s="276" t="s">
        <v>199</v>
      </c>
      <c r="C318" s="88">
        <v>901</v>
      </c>
      <c r="D318" s="64" t="s">
        <v>321</v>
      </c>
      <c r="E318" s="103" t="s">
        <v>484</v>
      </c>
      <c r="F318" s="64" t="s">
        <v>198</v>
      </c>
      <c r="G318" s="220">
        <v>811.6</v>
      </c>
      <c r="H318" s="229">
        <v>811.6</v>
      </c>
      <c r="I318" s="229">
        <v>208.9</v>
      </c>
      <c r="J318" s="275">
        <f t="shared" si="118"/>
        <v>25.739280433711187</v>
      </c>
      <c r="K318" s="234"/>
      <c r="L318" s="2"/>
    </row>
    <row r="319" spans="2:12" ht="34.5" customHeight="1" thickBot="1" x14ac:dyDescent="0.25">
      <c r="B319" s="279" t="s">
        <v>509</v>
      </c>
      <c r="C319" s="73">
        <v>901</v>
      </c>
      <c r="D319" s="78" t="s">
        <v>321</v>
      </c>
      <c r="E319" s="95" t="s">
        <v>484</v>
      </c>
      <c r="F319" s="78" t="s">
        <v>508</v>
      </c>
      <c r="G319" s="221">
        <v>71043</v>
      </c>
      <c r="H319" s="245">
        <v>71043</v>
      </c>
      <c r="I319" s="245">
        <v>20472.400000000001</v>
      </c>
      <c r="J319" s="278">
        <f t="shared" si="118"/>
        <v>28.816913700153428</v>
      </c>
      <c r="K319" s="234"/>
      <c r="L319" s="2"/>
    </row>
    <row r="320" spans="2:12" ht="30.75" customHeight="1" thickBot="1" x14ac:dyDescent="0.25">
      <c r="B320" s="244" t="s">
        <v>270</v>
      </c>
      <c r="C320" s="116">
        <v>901</v>
      </c>
      <c r="D320" s="62" t="s">
        <v>269</v>
      </c>
      <c r="E320" s="62"/>
      <c r="F320" s="62"/>
      <c r="G320" s="218">
        <f>G321+G332</f>
        <v>8148</v>
      </c>
      <c r="H320" s="218">
        <f t="shared" ref="H320:I320" si="139">H321+H332</f>
        <v>8148</v>
      </c>
      <c r="I320" s="218">
        <f t="shared" si="139"/>
        <v>1490.5</v>
      </c>
      <c r="J320" s="248">
        <f t="shared" si="118"/>
        <v>18.292832596956305</v>
      </c>
      <c r="K320" s="234"/>
      <c r="L320" s="2"/>
    </row>
    <row r="321" spans="2:12" ht="46.5" customHeight="1" x14ac:dyDescent="0.2">
      <c r="B321" s="279" t="s">
        <v>336</v>
      </c>
      <c r="C321" s="96">
        <v>901</v>
      </c>
      <c r="D321" s="69" t="s">
        <v>269</v>
      </c>
      <c r="E321" s="75" t="s">
        <v>231</v>
      </c>
      <c r="F321" s="63"/>
      <c r="G321" s="219">
        <f>G322</f>
        <v>7848</v>
      </c>
      <c r="H321" s="219">
        <f t="shared" ref="H321:I321" si="140">H322</f>
        <v>7848</v>
      </c>
      <c r="I321" s="219">
        <f t="shared" si="140"/>
        <v>1490.5</v>
      </c>
      <c r="J321" s="274">
        <f t="shared" si="118"/>
        <v>18.992099898063199</v>
      </c>
      <c r="K321" s="234"/>
      <c r="L321" s="2"/>
    </row>
    <row r="322" spans="2:12" ht="46.5" customHeight="1" x14ac:dyDescent="0.2">
      <c r="B322" s="276" t="s">
        <v>340</v>
      </c>
      <c r="C322" s="88">
        <v>901</v>
      </c>
      <c r="D322" s="64" t="s">
        <v>269</v>
      </c>
      <c r="E322" s="75" t="s">
        <v>235</v>
      </c>
      <c r="F322" s="64"/>
      <c r="G322" s="220">
        <f>G325+G328+G323</f>
        <v>7848</v>
      </c>
      <c r="H322" s="220">
        <f t="shared" ref="H322:I322" si="141">H325+H328+H323</f>
        <v>7848</v>
      </c>
      <c r="I322" s="220">
        <f t="shared" si="141"/>
        <v>1490.5</v>
      </c>
      <c r="J322" s="275">
        <f t="shared" si="118"/>
        <v>18.992099898063199</v>
      </c>
      <c r="K322" s="234"/>
      <c r="L322" s="2"/>
    </row>
    <row r="323" spans="2:12" ht="31.5" customHeight="1" x14ac:dyDescent="0.2">
      <c r="B323" s="206" t="s">
        <v>260</v>
      </c>
      <c r="C323" s="88">
        <v>901</v>
      </c>
      <c r="D323" s="64" t="s">
        <v>269</v>
      </c>
      <c r="E323" s="75" t="s">
        <v>236</v>
      </c>
      <c r="F323" s="64"/>
      <c r="G323" s="220">
        <f>G324</f>
        <v>33.299999999999997</v>
      </c>
      <c r="H323" s="220">
        <f t="shared" ref="H323:I323" si="142">H324</f>
        <v>33.299999999999997</v>
      </c>
      <c r="I323" s="220">
        <f t="shared" si="142"/>
        <v>17.5</v>
      </c>
      <c r="J323" s="275">
        <f t="shared" si="118"/>
        <v>52.552552552552555</v>
      </c>
      <c r="K323" s="234"/>
      <c r="L323" s="2"/>
    </row>
    <row r="324" spans="2:12" ht="45" customHeight="1" x14ac:dyDescent="0.2">
      <c r="B324" s="276" t="s">
        <v>199</v>
      </c>
      <c r="C324" s="88">
        <v>901</v>
      </c>
      <c r="D324" s="64" t="s">
        <v>269</v>
      </c>
      <c r="E324" s="75" t="s">
        <v>236</v>
      </c>
      <c r="F324" s="64" t="s">
        <v>198</v>
      </c>
      <c r="G324" s="220">
        <v>33.299999999999997</v>
      </c>
      <c r="H324" s="229">
        <v>33.299999999999997</v>
      </c>
      <c r="I324" s="229">
        <v>17.5</v>
      </c>
      <c r="J324" s="275">
        <f t="shared" si="118"/>
        <v>52.552552552552555</v>
      </c>
      <c r="K324" s="234"/>
      <c r="L324" s="2"/>
    </row>
    <row r="325" spans="2:12" ht="188.25" customHeight="1" x14ac:dyDescent="0.2">
      <c r="B325" s="206" t="s">
        <v>176</v>
      </c>
      <c r="C325" s="88">
        <v>901</v>
      </c>
      <c r="D325" s="64" t="s">
        <v>269</v>
      </c>
      <c r="E325" s="76" t="s">
        <v>485</v>
      </c>
      <c r="F325" s="64"/>
      <c r="G325" s="220">
        <f>G326+G327</f>
        <v>812.3</v>
      </c>
      <c r="H325" s="220">
        <f t="shared" ref="H325:I325" si="143">H326+H327</f>
        <v>812.3</v>
      </c>
      <c r="I325" s="220">
        <f t="shared" si="143"/>
        <v>137</v>
      </c>
      <c r="J325" s="275">
        <f t="shared" si="118"/>
        <v>16.865690016003938</v>
      </c>
      <c r="K325" s="234"/>
      <c r="L325" s="2"/>
    </row>
    <row r="326" spans="2:12" ht="31.5" customHeight="1" x14ac:dyDescent="0.2">
      <c r="B326" s="276" t="s">
        <v>253</v>
      </c>
      <c r="C326" s="88">
        <v>901</v>
      </c>
      <c r="D326" s="64" t="s">
        <v>269</v>
      </c>
      <c r="E326" s="103" t="s">
        <v>485</v>
      </c>
      <c r="F326" s="64" t="s">
        <v>243</v>
      </c>
      <c r="G326" s="220">
        <v>459.4</v>
      </c>
      <c r="H326" s="229">
        <v>459.4</v>
      </c>
      <c r="I326" s="229">
        <v>110.1</v>
      </c>
      <c r="J326" s="275">
        <f t="shared" si="118"/>
        <v>23.966042664344798</v>
      </c>
      <c r="K326" s="234"/>
      <c r="L326" s="2"/>
    </row>
    <row r="327" spans="2:12" ht="46.5" customHeight="1" x14ac:dyDescent="0.2">
      <c r="B327" s="276" t="s">
        <v>199</v>
      </c>
      <c r="C327" s="88">
        <v>901</v>
      </c>
      <c r="D327" s="64" t="s">
        <v>269</v>
      </c>
      <c r="E327" s="76" t="s">
        <v>485</v>
      </c>
      <c r="F327" s="64" t="s">
        <v>198</v>
      </c>
      <c r="G327" s="220">
        <v>352.9</v>
      </c>
      <c r="H327" s="229">
        <v>352.9</v>
      </c>
      <c r="I327" s="229">
        <v>26.9</v>
      </c>
      <c r="J327" s="275">
        <f t="shared" si="118"/>
        <v>7.6225559648625678</v>
      </c>
      <c r="K327" s="234"/>
      <c r="L327" s="2"/>
    </row>
    <row r="328" spans="2:12" ht="172.5" customHeight="1" x14ac:dyDescent="0.2">
      <c r="B328" s="206" t="s">
        <v>665</v>
      </c>
      <c r="C328" s="88">
        <v>901</v>
      </c>
      <c r="D328" s="64" t="s">
        <v>269</v>
      </c>
      <c r="E328" s="76" t="s">
        <v>486</v>
      </c>
      <c r="F328" s="64"/>
      <c r="G328" s="220">
        <f>G329+G330+G331</f>
        <v>7002.4</v>
      </c>
      <c r="H328" s="220">
        <f t="shared" ref="H328:I328" si="144">H329+H330+H331</f>
        <v>7002.4</v>
      </c>
      <c r="I328" s="220">
        <f t="shared" si="144"/>
        <v>1336</v>
      </c>
      <c r="J328" s="275">
        <f t="shared" si="118"/>
        <v>19.079172855021138</v>
      </c>
      <c r="K328" s="234"/>
      <c r="L328" s="2"/>
    </row>
    <row r="329" spans="2:12" ht="32.25" customHeight="1" x14ac:dyDescent="0.2">
      <c r="B329" s="276" t="s">
        <v>253</v>
      </c>
      <c r="C329" s="88">
        <v>901</v>
      </c>
      <c r="D329" s="64" t="s">
        <v>269</v>
      </c>
      <c r="E329" s="76" t="s">
        <v>486</v>
      </c>
      <c r="F329" s="64" t="s">
        <v>243</v>
      </c>
      <c r="G329" s="220">
        <v>6023.4</v>
      </c>
      <c r="H329" s="229">
        <v>6023.4</v>
      </c>
      <c r="I329" s="229">
        <v>1068.0999999999999</v>
      </c>
      <c r="J329" s="275">
        <f t="shared" si="118"/>
        <v>17.732509878141915</v>
      </c>
      <c r="K329" s="234"/>
      <c r="L329" s="2"/>
    </row>
    <row r="330" spans="2:12" ht="45.75" customHeight="1" x14ac:dyDescent="0.2">
      <c r="B330" s="276" t="s">
        <v>199</v>
      </c>
      <c r="C330" s="88">
        <v>901</v>
      </c>
      <c r="D330" s="64" t="s">
        <v>269</v>
      </c>
      <c r="E330" s="76" t="s">
        <v>486</v>
      </c>
      <c r="F330" s="64" t="s">
        <v>198</v>
      </c>
      <c r="G330" s="220">
        <v>977.4</v>
      </c>
      <c r="H330" s="229">
        <v>977.4</v>
      </c>
      <c r="I330" s="229">
        <v>267.89999999999998</v>
      </c>
      <c r="J330" s="275">
        <f t="shared" si="118"/>
        <v>27.409453652547572</v>
      </c>
      <c r="K330" s="234"/>
      <c r="L330" s="2"/>
    </row>
    <row r="331" spans="2:12" ht="15" customHeight="1" x14ac:dyDescent="0.2">
      <c r="B331" s="276" t="s">
        <v>186</v>
      </c>
      <c r="C331" s="88">
        <v>901</v>
      </c>
      <c r="D331" s="64" t="s">
        <v>269</v>
      </c>
      <c r="E331" s="76" t="s">
        <v>486</v>
      </c>
      <c r="F331" s="64" t="s">
        <v>185</v>
      </c>
      <c r="G331" s="220">
        <v>1.6</v>
      </c>
      <c r="H331" s="229">
        <v>1.6</v>
      </c>
      <c r="I331" s="229">
        <v>0</v>
      </c>
      <c r="J331" s="275">
        <f t="shared" si="118"/>
        <v>0</v>
      </c>
      <c r="K331" s="234"/>
      <c r="L331" s="2"/>
    </row>
    <row r="332" spans="2:12" ht="62.25" customHeight="1" x14ac:dyDescent="0.2">
      <c r="B332" s="206" t="s">
        <v>551</v>
      </c>
      <c r="C332" s="96">
        <v>901</v>
      </c>
      <c r="D332" s="64" t="s">
        <v>269</v>
      </c>
      <c r="E332" s="117" t="s">
        <v>387</v>
      </c>
      <c r="F332" s="69"/>
      <c r="G332" s="219">
        <f>G333</f>
        <v>300</v>
      </c>
      <c r="H332" s="219">
        <f t="shared" ref="H332:I333" si="145">H333</f>
        <v>300</v>
      </c>
      <c r="I332" s="219">
        <f t="shared" si="145"/>
        <v>0</v>
      </c>
      <c r="J332" s="275">
        <f t="shared" si="118"/>
        <v>0</v>
      </c>
      <c r="K332" s="234"/>
      <c r="L332" s="2"/>
    </row>
    <row r="333" spans="2:12" ht="62.25" customHeight="1" x14ac:dyDescent="0.2">
      <c r="B333" s="206" t="s">
        <v>664</v>
      </c>
      <c r="C333" s="71">
        <v>901</v>
      </c>
      <c r="D333" s="64" t="s">
        <v>269</v>
      </c>
      <c r="E333" s="94" t="s">
        <v>230</v>
      </c>
      <c r="F333" s="65"/>
      <c r="G333" s="222">
        <f>G334</f>
        <v>300</v>
      </c>
      <c r="H333" s="222">
        <f t="shared" si="145"/>
        <v>300</v>
      </c>
      <c r="I333" s="222">
        <f t="shared" si="145"/>
        <v>0</v>
      </c>
      <c r="J333" s="275">
        <f t="shared" si="118"/>
        <v>0</v>
      </c>
      <c r="K333" s="234"/>
      <c r="L333" s="2"/>
    </row>
    <row r="334" spans="2:12" ht="47.25" customHeight="1" thickBot="1" x14ac:dyDescent="0.25">
      <c r="B334" s="279" t="s">
        <v>689</v>
      </c>
      <c r="C334" s="73">
        <v>901</v>
      </c>
      <c r="D334" s="78" t="s">
        <v>269</v>
      </c>
      <c r="E334" s="118" t="s">
        <v>230</v>
      </c>
      <c r="F334" s="78" t="s">
        <v>546</v>
      </c>
      <c r="G334" s="221">
        <v>300</v>
      </c>
      <c r="H334" s="245">
        <v>300</v>
      </c>
      <c r="I334" s="245">
        <v>0</v>
      </c>
      <c r="J334" s="278">
        <f t="shared" si="118"/>
        <v>0</v>
      </c>
      <c r="K334" s="234"/>
      <c r="L334" s="2"/>
    </row>
    <row r="335" spans="2:12" ht="15.75" customHeight="1" thickBot="1" x14ac:dyDescent="0.25">
      <c r="B335" s="238" t="s">
        <v>149</v>
      </c>
      <c r="C335" s="58">
        <v>901</v>
      </c>
      <c r="D335" s="97">
        <v>1100</v>
      </c>
      <c r="E335" s="92"/>
      <c r="F335" s="93"/>
      <c r="G335" s="217">
        <f>G336</f>
        <v>1205.0999999999999</v>
      </c>
      <c r="H335" s="217">
        <f t="shared" ref="H335:I339" si="146">H336</f>
        <v>1205.0999999999999</v>
      </c>
      <c r="I335" s="217">
        <f t="shared" si="146"/>
        <v>0</v>
      </c>
      <c r="J335" s="239">
        <f t="shared" si="118"/>
        <v>0</v>
      </c>
      <c r="K335" s="234"/>
      <c r="L335" s="2"/>
    </row>
    <row r="336" spans="2:12" ht="31.5" customHeight="1" thickBot="1" x14ac:dyDescent="0.25">
      <c r="B336" s="244" t="s">
        <v>159</v>
      </c>
      <c r="C336" s="67">
        <v>901</v>
      </c>
      <c r="D336" s="62" t="s">
        <v>158</v>
      </c>
      <c r="E336" s="61"/>
      <c r="F336" s="61"/>
      <c r="G336" s="218">
        <f>G337</f>
        <v>1205.0999999999999</v>
      </c>
      <c r="H336" s="218">
        <f t="shared" si="146"/>
        <v>1205.0999999999999</v>
      </c>
      <c r="I336" s="218">
        <f t="shared" si="146"/>
        <v>0</v>
      </c>
      <c r="J336" s="248">
        <f t="shared" si="118"/>
        <v>0</v>
      </c>
      <c r="K336" s="234"/>
      <c r="L336" s="2"/>
    </row>
    <row r="337" spans="2:12" ht="63.75" customHeight="1" x14ac:dyDescent="0.2">
      <c r="B337" s="273" t="s">
        <v>60</v>
      </c>
      <c r="C337" s="96">
        <v>901</v>
      </c>
      <c r="D337" s="69" t="s">
        <v>158</v>
      </c>
      <c r="E337" s="75" t="s">
        <v>401</v>
      </c>
      <c r="F337" s="63"/>
      <c r="G337" s="219">
        <f>G338</f>
        <v>1205.0999999999999</v>
      </c>
      <c r="H337" s="219">
        <f t="shared" si="146"/>
        <v>1205.0999999999999</v>
      </c>
      <c r="I337" s="219">
        <f t="shared" si="146"/>
        <v>0</v>
      </c>
      <c r="J337" s="274">
        <f t="shared" si="118"/>
        <v>0</v>
      </c>
      <c r="K337" s="234"/>
      <c r="L337" s="2"/>
    </row>
    <row r="338" spans="2:12" ht="49.5" customHeight="1" x14ac:dyDescent="0.2">
      <c r="B338" s="206" t="s">
        <v>61</v>
      </c>
      <c r="C338" s="88">
        <v>901</v>
      </c>
      <c r="D338" s="64" t="s">
        <v>158</v>
      </c>
      <c r="E338" s="75" t="s">
        <v>716</v>
      </c>
      <c r="F338" s="77"/>
      <c r="G338" s="220">
        <f>G339</f>
        <v>1205.0999999999999</v>
      </c>
      <c r="H338" s="220">
        <f t="shared" si="146"/>
        <v>1205.0999999999999</v>
      </c>
      <c r="I338" s="220">
        <f t="shared" si="146"/>
        <v>0</v>
      </c>
      <c r="J338" s="275">
        <f t="shared" si="118"/>
        <v>0</v>
      </c>
      <c r="K338" s="234"/>
      <c r="L338" s="2"/>
    </row>
    <row r="339" spans="2:12" ht="31.5" customHeight="1" x14ac:dyDescent="0.2">
      <c r="B339" s="206" t="s">
        <v>535</v>
      </c>
      <c r="C339" s="88">
        <v>901</v>
      </c>
      <c r="D339" s="64" t="s">
        <v>158</v>
      </c>
      <c r="E339" s="75" t="s">
        <v>228</v>
      </c>
      <c r="F339" s="77"/>
      <c r="G339" s="220">
        <f>G340</f>
        <v>1205.0999999999999</v>
      </c>
      <c r="H339" s="220">
        <f t="shared" si="146"/>
        <v>1205.0999999999999</v>
      </c>
      <c r="I339" s="220">
        <f t="shared" si="146"/>
        <v>0</v>
      </c>
      <c r="J339" s="275">
        <f t="shared" si="118"/>
        <v>0</v>
      </c>
      <c r="K339" s="234"/>
      <c r="L339" s="2"/>
    </row>
    <row r="340" spans="2:12" ht="49.5" customHeight="1" thickBot="1" x14ac:dyDescent="0.25">
      <c r="B340" s="279" t="s">
        <v>199</v>
      </c>
      <c r="C340" s="73">
        <v>901</v>
      </c>
      <c r="D340" s="78" t="s">
        <v>158</v>
      </c>
      <c r="E340" s="94" t="s">
        <v>228</v>
      </c>
      <c r="F340" s="78" t="s">
        <v>198</v>
      </c>
      <c r="G340" s="221">
        <v>1205.0999999999999</v>
      </c>
      <c r="H340" s="245">
        <v>1205.0999999999999</v>
      </c>
      <c r="I340" s="245">
        <v>0</v>
      </c>
      <c r="J340" s="278">
        <f t="shared" si="118"/>
        <v>0</v>
      </c>
      <c r="K340" s="234"/>
      <c r="L340" s="2"/>
    </row>
    <row r="341" spans="2:12" ht="16.5" customHeight="1" thickBot="1" x14ac:dyDescent="0.25">
      <c r="B341" s="249" t="s">
        <v>36</v>
      </c>
      <c r="C341" s="58">
        <v>901</v>
      </c>
      <c r="D341" s="61" t="s">
        <v>37</v>
      </c>
      <c r="E341" s="61"/>
      <c r="F341" s="61"/>
      <c r="G341" s="217">
        <f>G342</f>
        <v>535.4</v>
      </c>
      <c r="H341" s="217">
        <f t="shared" ref="H341:I345" si="147">H342</f>
        <v>535.4</v>
      </c>
      <c r="I341" s="217">
        <f t="shared" si="147"/>
        <v>150</v>
      </c>
      <c r="J341" s="239">
        <f t="shared" si="118"/>
        <v>28.016436309301458</v>
      </c>
      <c r="K341" s="234"/>
      <c r="L341" s="2"/>
    </row>
    <row r="342" spans="2:12" ht="16.5" customHeight="1" thickBot="1" x14ac:dyDescent="0.25">
      <c r="B342" s="244" t="s">
        <v>646</v>
      </c>
      <c r="C342" s="116">
        <v>901</v>
      </c>
      <c r="D342" s="62" t="s">
        <v>38</v>
      </c>
      <c r="E342" s="62"/>
      <c r="F342" s="62"/>
      <c r="G342" s="218">
        <f>G343</f>
        <v>535.4</v>
      </c>
      <c r="H342" s="218">
        <f t="shared" si="147"/>
        <v>535.4</v>
      </c>
      <c r="I342" s="218">
        <f t="shared" si="147"/>
        <v>150</v>
      </c>
      <c r="J342" s="248">
        <f t="shared" ref="J342:J405" si="148">I342/H342*100</f>
        <v>28.016436309301458</v>
      </c>
      <c r="K342" s="234"/>
      <c r="L342" s="2"/>
    </row>
    <row r="343" spans="2:12" ht="63.75" customHeight="1" x14ac:dyDescent="0.2">
      <c r="B343" s="281" t="s">
        <v>400</v>
      </c>
      <c r="C343" s="96">
        <v>901</v>
      </c>
      <c r="D343" s="69" t="s">
        <v>38</v>
      </c>
      <c r="E343" s="69" t="s">
        <v>396</v>
      </c>
      <c r="F343" s="65"/>
      <c r="G343" s="222">
        <f>G344</f>
        <v>535.4</v>
      </c>
      <c r="H343" s="222">
        <f t="shared" si="147"/>
        <v>535.4</v>
      </c>
      <c r="I343" s="222">
        <f t="shared" si="147"/>
        <v>150</v>
      </c>
      <c r="J343" s="274">
        <f t="shared" si="148"/>
        <v>28.016436309301458</v>
      </c>
      <c r="K343" s="234"/>
      <c r="L343" s="2"/>
    </row>
    <row r="344" spans="2:12" ht="48" customHeight="1" x14ac:dyDescent="0.2">
      <c r="B344" s="276" t="s">
        <v>273</v>
      </c>
      <c r="C344" s="96">
        <v>901</v>
      </c>
      <c r="D344" s="69" t="s">
        <v>38</v>
      </c>
      <c r="E344" s="69" t="s">
        <v>397</v>
      </c>
      <c r="F344" s="64"/>
      <c r="G344" s="220">
        <f>G345</f>
        <v>535.4</v>
      </c>
      <c r="H344" s="220">
        <f t="shared" si="147"/>
        <v>535.4</v>
      </c>
      <c r="I344" s="220">
        <f t="shared" si="147"/>
        <v>150</v>
      </c>
      <c r="J344" s="275">
        <f t="shared" si="148"/>
        <v>28.016436309301458</v>
      </c>
      <c r="K344" s="234"/>
      <c r="L344" s="2"/>
    </row>
    <row r="345" spans="2:12" ht="47.25" customHeight="1" x14ac:dyDescent="0.2">
      <c r="B345" s="276" t="s">
        <v>42</v>
      </c>
      <c r="C345" s="96">
        <v>901</v>
      </c>
      <c r="D345" s="69" t="s">
        <v>38</v>
      </c>
      <c r="E345" s="91" t="s">
        <v>43</v>
      </c>
      <c r="F345" s="64"/>
      <c r="G345" s="220">
        <f>G346</f>
        <v>535.4</v>
      </c>
      <c r="H345" s="220">
        <f t="shared" si="147"/>
        <v>535.4</v>
      </c>
      <c r="I345" s="220">
        <f t="shared" si="147"/>
        <v>150</v>
      </c>
      <c r="J345" s="275">
        <f t="shared" si="148"/>
        <v>28.016436309301458</v>
      </c>
      <c r="K345" s="234"/>
      <c r="L345" s="2"/>
    </row>
    <row r="346" spans="2:12" ht="15.75" customHeight="1" thickBot="1" x14ac:dyDescent="0.25">
      <c r="B346" s="279" t="s">
        <v>130</v>
      </c>
      <c r="C346" s="71">
        <v>901</v>
      </c>
      <c r="D346" s="65" t="s">
        <v>38</v>
      </c>
      <c r="E346" s="107" t="s">
        <v>43</v>
      </c>
      <c r="F346" s="65" t="s">
        <v>126</v>
      </c>
      <c r="G346" s="222">
        <v>535.4</v>
      </c>
      <c r="H346" s="245">
        <v>535.4</v>
      </c>
      <c r="I346" s="245">
        <v>150</v>
      </c>
      <c r="J346" s="278">
        <f t="shared" si="148"/>
        <v>28.016436309301458</v>
      </c>
      <c r="K346" s="234"/>
      <c r="L346" s="2"/>
    </row>
    <row r="347" spans="2:12" ht="30.75" customHeight="1" thickBot="1" x14ac:dyDescent="0.25">
      <c r="B347" s="238" t="s">
        <v>467</v>
      </c>
      <c r="C347" s="58">
        <v>901</v>
      </c>
      <c r="D347" s="61" t="s">
        <v>468</v>
      </c>
      <c r="E347" s="61"/>
      <c r="F347" s="61"/>
      <c r="G347" s="217">
        <f>G348</f>
        <v>2453.6999999999998</v>
      </c>
      <c r="H347" s="217">
        <f t="shared" ref="H347:I350" si="149">H348</f>
        <v>2453.6999999999998</v>
      </c>
      <c r="I347" s="217">
        <f t="shared" si="149"/>
        <v>752.3</v>
      </c>
      <c r="J347" s="239">
        <f t="shared" si="148"/>
        <v>30.65981986387904</v>
      </c>
      <c r="K347" s="234"/>
      <c r="L347" s="2"/>
    </row>
    <row r="348" spans="2:12" ht="31.5" customHeight="1" thickBot="1" x14ac:dyDescent="0.25">
      <c r="B348" s="244" t="s">
        <v>470</v>
      </c>
      <c r="C348" s="67">
        <v>901</v>
      </c>
      <c r="D348" s="62" t="s">
        <v>179</v>
      </c>
      <c r="E348" s="62"/>
      <c r="F348" s="62"/>
      <c r="G348" s="218">
        <f>G349</f>
        <v>2453.6999999999998</v>
      </c>
      <c r="H348" s="218">
        <f t="shared" si="149"/>
        <v>2453.6999999999998</v>
      </c>
      <c r="I348" s="218">
        <f t="shared" si="149"/>
        <v>752.3</v>
      </c>
      <c r="J348" s="248">
        <f t="shared" si="148"/>
        <v>30.65981986387904</v>
      </c>
      <c r="K348" s="234"/>
      <c r="L348" s="2"/>
    </row>
    <row r="349" spans="2:12" ht="16.5" customHeight="1" x14ac:dyDescent="0.2">
      <c r="B349" s="280" t="s">
        <v>194</v>
      </c>
      <c r="C349" s="96">
        <v>901</v>
      </c>
      <c r="D349" s="69" t="s">
        <v>179</v>
      </c>
      <c r="E349" s="75" t="s">
        <v>68</v>
      </c>
      <c r="F349" s="69"/>
      <c r="G349" s="219">
        <f>G350</f>
        <v>2453.6999999999998</v>
      </c>
      <c r="H349" s="219">
        <f t="shared" si="149"/>
        <v>2453.6999999999998</v>
      </c>
      <c r="I349" s="219">
        <f t="shared" si="149"/>
        <v>752.3</v>
      </c>
      <c r="J349" s="274">
        <f t="shared" si="148"/>
        <v>30.65981986387904</v>
      </c>
      <c r="K349" s="234"/>
      <c r="L349" s="2"/>
    </row>
    <row r="350" spans="2:12" ht="32.25" customHeight="1" x14ac:dyDescent="0.2">
      <c r="B350" s="276" t="s">
        <v>180</v>
      </c>
      <c r="C350" s="88">
        <v>901</v>
      </c>
      <c r="D350" s="64" t="s">
        <v>179</v>
      </c>
      <c r="E350" s="76" t="s">
        <v>100</v>
      </c>
      <c r="F350" s="64"/>
      <c r="G350" s="220">
        <f>G351</f>
        <v>2453.6999999999998</v>
      </c>
      <c r="H350" s="220">
        <f t="shared" si="149"/>
        <v>2453.6999999999998</v>
      </c>
      <c r="I350" s="220">
        <f t="shared" si="149"/>
        <v>752.3</v>
      </c>
      <c r="J350" s="275">
        <f t="shared" si="148"/>
        <v>30.65981986387904</v>
      </c>
      <c r="K350" s="234"/>
      <c r="L350" s="2"/>
    </row>
    <row r="351" spans="2:12" ht="17.25" customHeight="1" thickBot="1" x14ac:dyDescent="0.25">
      <c r="B351" s="277" t="s">
        <v>181</v>
      </c>
      <c r="C351" s="73">
        <v>901</v>
      </c>
      <c r="D351" s="78" t="s">
        <v>179</v>
      </c>
      <c r="E351" s="95" t="s">
        <v>100</v>
      </c>
      <c r="F351" s="78" t="s">
        <v>469</v>
      </c>
      <c r="G351" s="221">
        <v>2453.6999999999998</v>
      </c>
      <c r="H351" s="245">
        <v>2453.6999999999998</v>
      </c>
      <c r="I351" s="245">
        <v>752.3</v>
      </c>
      <c r="J351" s="278">
        <f t="shared" si="148"/>
        <v>30.65981986387904</v>
      </c>
      <c r="K351" s="234"/>
      <c r="L351" s="2"/>
    </row>
    <row r="352" spans="2:12" ht="33" customHeight="1" thickBot="1" x14ac:dyDescent="0.25">
      <c r="B352" s="238" t="s">
        <v>591</v>
      </c>
      <c r="C352" s="58">
        <v>902</v>
      </c>
      <c r="D352" s="62"/>
      <c r="E352" s="62"/>
      <c r="F352" s="62"/>
      <c r="G352" s="187">
        <f>G353+G373+G381</f>
        <v>8164.6999999999989</v>
      </c>
      <c r="H352" s="187">
        <f t="shared" ref="H352:I352" si="150">H353+H373+H381</f>
        <v>8164.6999999999989</v>
      </c>
      <c r="I352" s="187">
        <f t="shared" si="150"/>
        <v>1610.6999999999998</v>
      </c>
      <c r="J352" s="239">
        <f t="shared" si="148"/>
        <v>19.727607872916337</v>
      </c>
      <c r="K352" s="234"/>
      <c r="L352" s="2"/>
    </row>
    <row r="353" spans="2:12" ht="16.5" customHeight="1" thickBot="1" x14ac:dyDescent="0.25">
      <c r="B353" s="238" t="s">
        <v>304</v>
      </c>
      <c r="C353" s="58">
        <v>902</v>
      </c>
      <c r="D353" s="61" t="s">
        <v>303</v>
      </c>
      <c r="E353" s="62"/>
      <c r="F353" s="62"/>
      <c r="G353" s="187">
        <f>G354</f>
        <v>7110.7999999999993</v>
      </c>
      <c r="H353" s="187">
        <f t="shared" ref="H353:I354" si="151">H354</f>
        <v>7110.7999999999993</v>
      </c>
      <c r="I353" s="187">
        <f t="shared" si="151"/>
        <v>1398.1999999999998</v>
      </c>
      <c r="J353" s="239">
        <f t="shared" si="148"/>
        <v>19.663047758339427</v>
      </c>
      <c r="K353" s="234"/>
      <c r="L353" s="2"/>
    </row>
    <row r="354" spans="2:12" ht="15.75" customHeight="1" thickBot="1" x14ac:dyDescent="0.25">
      <c r="B354" s="244" t="s">
        <v>281</v>
      </c>
      <c r="C354" s="67">
        <v>902</v>
      </c>
      <c r="D354" s="62" t="s">
        <v>147</v>
      </c>
      <c r="E354" s="62"/>
      <c r="F354" s="62"/>
      <c r="G354" s="191">
        <f>G355</f>
        <v>7110.7999999999993</v>
      </c>
      <c r="H354" s="191">
        <f t="shared" si="151"/>
        <v>7110.7999999999993</v>
      </c>
      <c r="I354" s="191">
        <f t="shared" si="151"/>
        <v>1398.1999999999998</v>
      </c>
      <c r="J354" s="248">
        <f t="shared" si="148"/>
        <v>19.663047758339427</v>
      </c>
      <c r="K354" s="234"/>
      <c r="L354" s="2"/>
    </row>
    <row r="355" spans="2:12" ht="63.75" customHeight="1" x14ac:dyDescent="0.2">
      <c r="B355" s="279" t="s">
        <v>496</v>
      </c>
      <c r="C355" s="96">
        <v>902</v>
      </c>
      <c r="D355" s="69" t="s">
        <v>147</v>
      </c>
      <c r="E355" s="69" t="s">
        <v>371</v>
      </c>
      <c r="F355" s="63"/>
      <c r="G355" s="188">
        <f>G356+G369</f>
        <v>7110.7999999999993</v>
      </c>
      <c r="H355" s="188">
        <f t="shared" ref="H355:I355" si="152">H356+H369</f>
        <v>7110.7999999999993</v>
      </c>
      <c r="I355" s="188">
        <f t="shared" si="152"/>
        <v>1398.1999999999998</v>
      </c>
      <c r="J355" s="274">
        <f t="shared" si="148"/>
        <v>19.663047758339427</v>
      </c>
      <c r="K355" s="234"/>
      <c r="L355" s="2"/>
    </row>
    <row r="356" spans="2:12" ht="61.5" customHeight="1" x14ac:dyDescent="0.2">
      <c r="B356" s="276" t="s">
        <v>497</v>
      </c>
      <c r="C356" s="88">
        <v>902</v>
      </c>
      <c r="D356" s="64" t="s">
        <v>147</v>
      </c>
      <c r="E356" s="76" t="s">
        <v>370</v>
      </c>
      <c r="F356" s="77"/>
      <c r="G356" s="189">
        <f>G357+G359+G361+G363+G365+G368</f>
        <v>1553.7</v>
      </c>
      <c r="H356" s="189">
        <f t="shared" ref="H356:I356" si="153">H357+H359+H361+H363+H365+H368</f>
        <v>1553.7</v>
      </c>
      <c r="I356" s="189">
        <f t="shared" si="153"/>
        <v>15.5</v>
      </c>
      <c r="J356" s="275">
        <f t="shared" si="148"/>
        <v>0.99761858788697944</v>
      </c>
      <c r="K356" s="234"/>
      <c r="L356" s="2"/>
    </row>
    <row r="357" spans="2:12" ht="79.5" customHeight="1" x14ac:dyDescent="0.2">
      <c r="B357" s="276" t="s">
        <v>651</v>
      </c>
      <c r="C357" s="88">
        <v>902</v>
      </c>
      <c r="D357" s="64" t="s">
        <v>147</v>
      </c>
      <c r="E357" s="76" t="s">
        <v>166</v>
      </c>
      <c r="F357" s="77"/>
      <c r="G357" s="189">
        <f>G358</f>
        <v>600</v>
      </c>
      <c r="H357" s="189">
        <f t="shared" ref="H357:I357" si="154">H358</f>
        <v>600</v>
      </c>
      <c r="I357" s="189">
        <f t="shared" si="154"/>
        <v>0</v>
      </c>
      <c r="J357" s="275">
        <f t="shared" si="148"/>
        <v>0</v>
      </c>
      <c r="K357" s="234"/>
      <c r="L357" s="2"/>
    </row>
    <row r="358" spans="2:12" ht="45.75" customHeight="1" x14ac:dyDescent="0.2">
      <c r="B358" s="276" t="s">
        <v>199</v>
      </c>
      <c r="C358" s="88">
        <v>902</v>
      </c>
      <c r="D358" s="64" t="s">
        <v>147</v>
      </c>
      <c r="E358" s="76" t="s">
        <v>166</v>
      </c>
      <c r="F358" s="64" t="s">
        <v>198</v>
      </c>
      <c r="G358" s="189">
        <v>600</v>
      </c>
      <c r="H358" s="229">
        <v>600</v>
      </c>
      <c r="I358" s="229">
        <v>0</v>
      </c>
      <c r="J358" s="275">
        <f t="shared" si="148"/>
        <v>0</v>
      </c>
      <c r="K358" s="234"/>
      <c r="L358" s="2"/>
    </row>
    <row r="359" spans="2:12" ht="94.5" customHeight="1" x14ac:dyDescent="0.2">
      <c r="B359" s="276" t="s">
        <v>652</v>
      </c>
      <c r="C359" s="88">
        <v>902</v>
      </c>
      <c r="D359" s="64" t="s">
        <v>147</v>
      </c>
      <c r="E359" s="76" t="s">
        <v>167</v>
      </c>
      <c r="F359" s="119"/>
      <c r="G359" s="189">
        <f>G360</f>
        <v>60</v>
      </c>
      <c r="H359" s="189">
        <f t="shared" ref="H359:I359" si="155">H360</f>
        <v>60</v>
      </c>
      <c r="I359" s="189">
        <f t="shared" si="155"/>
        <v>0</v>
      </c>
      <c r="J359" s="275">
        <f t="shared" si="148"/>
        <v>0</v>
      </c>
      <c r="K359" s="234"/>
      <c r="L359" s="2"/>
    </row>
    <row r="360" spans="2:12" ht="46.5" customHeight="1" x14ac:dyDescent="0.2">
      <c r="B360" s="276" t="s">
        <v>199</v>
      </c>
      <c r="C360" s="88">
        <v>902</v>
      </c>
      <c r="D360" s="64" t="s">
        <v>147</v>
      </c>
      <c r="E360" s="76" t="s">
        <v>167</v>
      </c>
      <c r="F360" s="64" t="s">
        <v>198</v>
      </c>
      <c r="G360" s="189">
        <v>60</v>
      </c>
      <c r="H360" s="229">
        <v>60</v>
      </c>
      <c r="I360" s="229">
        <v>0</v>
      </c>
      <c r="J360" s="275">
        <f t="shared" si="148"/>
        <v>0</v>
      </c>
      <c r="K360" s="234"/>
      <c r="L360" s="2"/>
    </row>
    <row r="361" spans="2:12" ht="78" customHeight="1" x14ac:dyDescent="0.2">
      <c r="B361" s="206" t="s">
        <v>369</v>
      </c>
      <c r="C361" s="88">
        <v>902</v>
      </c>
      <c r="D361" s="64" t="s">
        <v>147</v>
      </c>
      <c r="E361" s="117" t="s">
        <v>168</v>
      </c>
      <c r="F361" s="64"/>
      <c r="G361" s="189">
        <f>G362</f>
        <v>130</v>
      </c>
      <c r="H361" s="189">
        <f t="shared" ref="H361:I361" si="156">H362</f>
        <v>130</v>
      </c>
      <c r="I361" s="189">
        <f t="shared" si="156"/>
        <v>15.5</v>
      </c>
      <c r="J361" s="275">
        <f t="shared" si="148"/>
        <v>11.923076923076923</v>
      </c>
      <c r="K361" s="234"/>
      <c r="L361" s="2"/>
    </row>
    <row r="362" spans="2:12" ht="48" customHeight="1" x14ac:dyDescent="0.2">
      <c r="B362" s="276" t="s">
        <v>199</v>
      </c>
      <c r="C362" s="88">
        <v>902</v>
      </c>
      <c r="D362" s="64" t="s">
        <v>147</v>
      </c>
      <c r="E362" s="117" t="s">
        <v>168</v>
      </c>
      <c r="F362" s="64" t="s">
        <v>198</v>
      </c>
      <c r="G362" s="189">
        <v>130</v>
      </c>
      <c r="H362" s="229">
        <v>130</v>
      </c>
      <c r="I362" s="229">
        <v>15.5</v>
      </c>
      <c r="J362" s="275">
        <f t="shared" si="148"/>
        <v>11.923076923076923</v>
      </c>
      <c r="K362" s="234"/>
      <c r="L362" s="2"/>
    </row>
    <row r="363" spans="2:12" ht="48.75" customHeight="1" x14ac:dyDescent="0.2">
      <c r="B363" s="276" t="s">
        <v>207</v>
      </c>
      <c r="C363" s="88">
        <v>902</v>
      </c>
      <c r="D363" s="64" t="s">
        <v>147</v>
      </c>
      <c r="E363" s="95" t="s">
        <v>169</v>
      </c>
      <c r="F363" s="64"/>
      <c r="G363" s="189">
        <f>G364</f>
        <v>132.30000000000001</v>
      </c>
      <c r="H363" s="189">
        <f t="shared" ref="H363:I363" si="157">H364</f>
        <v>132.30000000000001</v>
      </c>
      <c r="I363" s="189">
        <f t="shared" si="157"/>
        <v>0</v>
      </c>
      <c r="J363" s="275">
        <f t="shared" si="148"/>
        <v>0</v>
      </c>
      <c r="K363" s="234"/>
      <c r="L363" s="2"/>
    </row>
    <row r="364" spans="2:12" ht="47.25" customHeight="1" x14ac:dyDescent="0.2">
      <c r="B364" s="276" t="s">
        <v>199</v>
      </c>
      <c r="C364" s="88">
        <v>902</v>
      </c>
      <c r="D364" s="64" t="s">
        <v>147</v>
      </c>
      <c r="E364" s="95" t="s">
        <v>169</v>
      </c>
      <c r="F364" s="64" t="s">
        <v>198</v>
      </c>
      <c r="G364" s="189">
        <v>132.30000000000001</v>
      </c>
      <c r="H364" s="229">
        <v>132.30000000000001</v>
      </c>
      <c r="I364" s="229">
        <v>0</v>
      </c>
      <c r="J364" s="275">
        <f t="shared" si="148"/>
        <v>0</v>
      </c>
      <c r="K364" s="234"/>
      <c r="L364" s="2"/>
    </row>
    <row r="365" spans="2:12" ht="111.75" customHeight="1" x14ac:dyDescent="0.2">
      <c r="B365" s="206" t="s">
        <v>105</v>
      </c>
      <c r="C365" s="88">
        <v>902</v>
      </c>
      <c r="D365" s="64" t="s">
        <v>147</v>
      </c>
      <c r="E365" s="76" t="s">
        <v>170</v>
      </c>
      <c r="F365" s="64"/>
      <c r="G365" s="189">
        <f>G366</f>
        <v>500</v>
      </c>
      <c r="H365" s="189">
        <f t="shared" ref="H365:I365" si="158">H366</f>
        <v>500</v>
      </c>
      <c r="I365" s="189">
        <f t="shared" si="158"/>
        <v>0</v>
      </c>
      <c r="J365" s="275">
        <f t="shared" si="148"/>
        <v>0</v>
      </c>
      <c r="K365" s="234"/>
      <c r="L365" s="2"/>
    </row>
    <row r="366" spans="2:12" ht="47.25" customHeight="1" x14ac:dyDescent="0.2">
      <c r="B366" s="276" t="s">
        <v>199</v>
      </c>
      <c r="C366" s="88">
        <v>902</v>
      </c>
      <c r="D366" s="64" t="s">
        <v>147</v>
      </c>
      <c r="E366" s="76" t="s">
        <v>170</v>
      </c>
      <c r="F366" s="64" t="s">
        <v>198</v>
      </c>
      <c r="G366" s="189">
        <v>500</v>
      </c>
      <c r="H366" s="229">
        <v>500</v>
      </c>
      <c r="I366" s="229">
        <v>0</v>
      </c>
      <c r="J366" s="275">
        <f t="shared" si="148"/>
        <v>0</v>
      </c>
      <c r="K366" s="234"/>
      <c r="L366" s="2"/>
    </row>
    <row r="367" spans="2:12" ht="30.75" customHeight="1" x14ac:dyDescent="0.2">
      <c r="B367" s="276" t="s">
        <v>572</v>
      </c>
      <c r="C367" s="88">
        <v>902</v>
      </c>
      <c r="D367" s="64" t="s">
        <v>147</v>
      </c>
      <c r="E367" s="76" t="s">
        <v>571</v>
      </c>
      <c r="F367" s="64"/>
      <c r="G367" s="189">
        <f>G368</f>
        <v>131.4</v>
      </c>
      <c r="H367" s="189">
        <f t="shared" ref="H367:I367" si="159">H368</f>
        <v>131.4</v>
      </c>
      <c r="I367" s="189">
        <f t="shared" si="159"/>
        <v>0</v>
      </c>
      <c r="J367" s="275">
        <f t="shared" si="148"/>
        <v>0</v>
      </c>
      <c r="K367" s="234"/>
      <c r="L367" s="2"/>
    </row>
    <row r="368" spans="2:12" ht="48" customHeight="1" x14ac:dyDescent="0.2">
      <c r="B368" s="276" t="s">
        <v>199</v>
      </c>
      <c r="C368" s="88">
        <v>902</v>
      </c>
      <c r="D368" s="64" t="s">
        <v>147</v>
      </c>
      <c r="E368" s="76" t="s">
        <v>571</v>
      </c>
      <c r="F368" s="64" t="s">
        <v>198</v>
      </c>
      <c r="G368" s="189">
        <v>131.4</v>
      </c>
      <c r="H368" s="229">
        <v>131.4</v>
      </c>
      <c r="I368" s="229">
        <v>0</v>
      </c>
      <c r="J368" s="275">
        <f t="shared" si="148"/>
        <v>0</v>
      </c>
      <c r="K368" s="234"/>
      <c r="L368" s="2"/>
    </row>
    <row r="369" spans="2:12" ht="78" customHeight="1" x14ac:dyDescent="0.2">
      <c r="B369" s="276" t="s">
        <v>272</v>
      </c>
      <c r="C369" s="88">
        <v>902</v>
      </c>
      <c r="D369" s="64" t="s">
        <v>147</v>
      </c>
      <c r="E369" s="64" t="s">
        <v>372</v>
      </c>
      <c r="F369" s="64"/>
      <c r="G369" s="189">
        <f>G370</f>
        <v>5557.0999999999995</v>
      </c>
      <c r="H369" s="189">
        <f t="shared" ref="H369:I369" si="160">H370</f>
        <v>5557.0999999999995</v>
      </c>
      <c r="I369" s="189">
        <f t="shared" si="160"/>
        <v>1382.6999999999998</v>
      </c>
      <c r="J369" s="275">
        <f t="shared" si="148"/>
        <v>24.881682892155979</v>
      </c>
      <c r="K369" s="234"/>
      <c r="L369" s="2"/>
    </row>
    <row r="370" spans="2:12" ht="33" customHeight="1" x14ac:dyDescent="0.2">
      <c r="B370" s="206" t="s">
        <v>197</v>
      </c>
      <c r="C370" s="88">
        <v>902</v>
      </c>
      <c r="D370" s="64" t="s">
        <v>147</v>
      </c>
      <c r="E370" s="76" t="s">
        <v>171</v>
      </c>
      <c r="F370" s="64"/>
      <c r="G370" s="189">
        <f>G371+G372</f>
        <v>5557.0999999999995</v>
      </c>
      <c r="H370" s="189">
        <f t="shared" ref="H370:I370" si="161">H371+H372</f>
        <v>5557.0999999999995</v>
      </c>
      <c r="I370" s="189">
        <f t="shared" si="161"/>
        <v>1382.6999999999998</v>
      </c>
      <c r="J370" s="275">
        <f t="shared" si="148"/>
        <v>24.881682892155979</v>
      </c>
      <c r="K370" s="234"/>
      <c r="L370" s="2"/>
    </row>
    <row r="371" spans="2:12" ht="30" customHeight="1" x14ac:dyDescent="0.2">
      <c r="B371" s="276" t="s">
        <v>196</v>
      </c>
      <c r="C371" s="88">
        <v>902</v>
      </c>
      <c r="D371" s="64" t="s">
        <v>147</v>
      </c>
      <c r="E371" s="103" t="s">
        <v>171</v>
      </c>
      <c r="F371" s="64" t="s">
        <v>195</v>
      </c>
      <c r="G371" s="189">
        <v>5181.8999999999996</v>
      </c>
      <c r="H371" s="229">
        <v>5181.8999999999996</v>
      </c>
      <c r="I371" s="229">
        <v>1344.6</v>
      </c>
      <c r="J371" s="275">
        <f t="shared" si="148"/>
        <v>25.948011347189254</v>
      </c>
      <c r="K371" s="234"/>
      <c r="L371" s="2"/>
    </row>
    <row r="372" spans="2:12" ht="48" customHeight="1" thickBot="1" x14ac:dyDescent="0.25">
      <c r="B372" s="279" t="s">
        <v>199</v>
      </c>
      <c r="C372" s="73">
        <v>902</v>
      </c>
      <c r="D372" s="78" t="s">
        <v>147</v>
      </c>
      <c r="E372" s="95" t="s">
        <v>171</v>
      </c>
      <c r="F372" s="78" t="s">
        <v>198</v>
      </c>
      <c r="G372" s="190">
        <v>375.2</v>
      </c>
      <c r="H372" s="245">
        <v>375.2</v>
      </c>
      <c r="I372" s="245">
        <v>38.1</v>
      </c>
      <c r="J372" s="278">
        <f t="shared" si="148"/>
        <v>10.154584221748401</v>
      </c>
      <c r="K372" s="234"/>
      <c r="L372" s="2"/>
    </row>
    <row r="373" spans="2:12" ht="15" customHeight="1" thickBot="1" x14ac:dyDescent="0.25">
      <c r="B373" s="238" t="s">
        <v>308</v>
      </c>
      <c r="C373" s="58">
        <v>902</v>
      </c>
      <c r="D373" s="61" t="s">
        <v>307</v>
      </c>
      <c r="E373" s="61"/>
      <c r="F373" s="61"/>
      <c r="G373" s="187">
        <f>G374</f>
        <v>204</v>
      </c>
      <c r="H373" s="187">
        <f t="shared" ref="H373:I375" si="162">H374</f>
        <v>204</v>
      </c>
      <c r="I373" s="187">
        <f t="shared" si="162"/>
        <v>0</v>
      </c>
      <c r="J373" s="239">
        <f t="shared" si="148"/>
        <v>0</v>
      </c>
      <c r="K373" s="234"/>
      <c r="L373" s="2"/>
    </row>
    <row r="374" spans="2:12" ht="31.5" customHeight="1" thickBot="1" x14ac:dyDescent="0.25">
      <c r="B374" s="244" t="s">
        <v>309</v>
      </c>
      <c r="C374" s="67">
        <v>902</v>
      </c>
      <c r="D374" s="62" t="s">
        <v>526</v>
      </c>
      <c r="E374" s="62"/>
      <c r="F374" s="62"/>
      <c r="G374" s="191">
        <f>G375</f>
        <v>204</v>
      </c>
      <c r="H374" s="191">
        <f t="shared" si="162"/>
        <v>204</v>
      </c>
      <c r="I374" s="191">
        <f t="shared" si="162"/>
        <v>0</v>
      </c>
      <c r="J374" s="248">
        <f t="shared" si="148"/>
        <v>0</v>
      </c>
      <c r="K374" s="234"/>
      <c r="L374" s="2"/>
    </row>
    <row r="375" spans="2:12" ht="63.75" customHeight="1" x14ac:dyDescent="0.2">
      <c r="B375" s="280" t="s">
        <v>496</v>
      </c>
      <c r="C375" s="96">
        <v>902</v>
      </c>
      <c r="D375" s="69" t="s">
        <v>526</v>
      </c>
      <c r="E375" s="69" t="s">
        <v>371</v>
      </c>
      <c r="F375" s="69"/>
      <c r="G375" s="188">
        <f>G376</f>
        <v>204</v>
      </c>
      <c r="H375" s="188">
        <f t="shared" si="162"/>
        <v>204</v>
      </c>
      <c r="I375" s="188">
        <f t="shared" si="162"/>
        <v>0</v>
      </c>
      <c r="J375" s="274">
        <f t="shared" si="148"/>
        <v>0</v>
      </c>
      <c r="K375" s="234"/>
      <c r="L375" s="2"/>
    </row>
    <row r="376" spans="2:12" ht="47.25" customHeight="1" x14ac:dyDescent="0.2">
      <c r="B376" s="289" t="s">
        <v>52</v>
      </c>
      <c r="C376" s="88">
        <v>902</v>
      </c>
      <c r="D376" s="64" t="s">
        <v>526</v>
      </c>
      <c r="E376" s="76" t="s">
        <v>373</v>
      </c>
      <c r="F376" s="64"/>
      <c r="G376" s="189">
        <f>G377+G379</f>
        <v>204</v>
      </c>
      <c r="H376" s="189">
        <f t="shared" ref="H376:I376" si="163">H377+H379</f>
        <v>204</v>
      </c>
      <c r="I376" s="189">
        <f t="shared" si="163"/>
        <v>0</v>
      </c>
      <c r="J376" s="275">
        <f t="shared" si="148"/>
        <v>0</v>
      </c>
      <c r="K376" s="234"/>
      <c r="L376" s="2"/>
    </row>
    <row r="377" spans="2:12" ht="174" customHeight="1" x14ac:dyDescent="0.2">
      <c r="B377" s="276" t="s">
        <v>711</v>
      </c>
      <c r="C377" s="88">
        <v>902</v>
      </c>
      <c r="D377" s="64" t="s">
        <v>526</v>
      </c>
      <c r="E377" s="76" t="s">
        <v>374</v>
      </c>
      <c r="F377" s="64"/>
      <c r="G377" s="189">
        <f>G378</f>
        <v>141</v>
      </c>
      <c r="H377" s="189">
        <f t="shared" ref="H377:I377" si="164">H378</f>
        <v>141</v>
      </c>
      <c r="I377" s="189">
        <f t="shared" si="164"/>
        <v>0</v>
      </c>
      <c r="J377" s="275">
        <f t="shared" si="148"/>
        <v>0</v>
      </c>
      <c r="K377" s="234"/>
      <c r="L377" s="2"/>
    </row>
    <row r="378" spans="2:12" ht="47.25" customHeight="1" x14ac:dyDescent="0.2">
      <c r="B378" s="276" t="s">
        <v>199</v>
      </c>
      <c r="C378" s="88">
        <v>902</v>
      </c>
      <c r="D378" s="64" t="s">
        <v>526</v>
      </c>
      <c r="E378" s="76" t="s">
        <v>374</v>
      </c>
      <c r="F378" s="64" t="s">
        <v>198</v>
      </c>
      <c r="G378" s="189">
        <v>141</v>
      </c>
      <c r="H378" s="229">
        <v>141</v>
      </c>
      <c r="I378" s="229">
        <v>0</v>
      </c>
      <c r="J378" s="275">
        <f t="shared" si="148"/>
        <v>0</v>
      </c>
      <c r="K378" s="234"/>
      <c r="L378" s="2"/>
    </row>
    <row r="379" spans="2:12" ht="78.75" customHeight="1" x14ac:dyDescent="0.2">
      <c r="B379" s="206" t="s">
        <v>376</v>
      </c>
      <c r="C379" s="88">
        <v>902</v>
      </c>
      <c r="D379" s="64" t="s">
        <v>526</v>
      </c>
      <c r="E379" s="76" t="s">
        <v>375</v>
      </c>
      <c r="F379" s="64"/>
      <c r="G379" s="189">
        <f>G380</f>
        <v>63</v>
      </c>
      <c r="H379" s="189">
        <f t="shared" ref="H379:I379" si="165">H380</f>
        <v>63</v>
      </c>
      <c r="I379" s="189">
        <f t="shared" si="165"/>
        <v>0</v>
      </c>
      <c r="J379" s="275">
        <f t="shared" si="148"/>
        <v>0</v>
      </c>
      <c r="K379" s="234"/>
      <c r="L379" s="2"/>
    </row>
    <row r="380" spans="2:12" ht="45.75" customHeight="1" thickBot="1" x14ac:dyDescent="0.25">
      <c r="B380" s="277" t="s">
        <v>199</v>
      </c>
      <c r="C380" s="73">
        <v>902</v>
      </c>
      <c r="D380" s="78" t="s">
        <v>526</v>
      </c>
      <c r="E380" s="103" t="s">
        <v>375</v>
      </c>
      <c r="F380" s="78" t="s">
        <v>198</v>
      </c>
      <c r="G380" s="190">
        <v>63</v>
      </c>
      <c r="H380" s="245">
        <v>63</v>
      </c>
      <c r="I380" s="245">
        <v>0</v>
      </c>
      <c r="J380" s="278">
        <f t="shared" si="148"/>
        <v>0</v>
      </c>
      <c r="K380" s="234"/>
      <c r="L380" s="2"/>
    </row>
    <row r="381" spans="2:12" ht="16.5" customHeight="1" thickBot="1" x14ac:dyDescent="0.25">
      <c r="B381" s="238" t="s">
        <v>317</v>
      </c>
      <c r="C381" s="58">
        <v>902</v>
      </c>
      <c r="D381" s="61" t="s">
        <v>140</v>
      </c>
      <c r="E381" s="59"/>
      <c r="F381" s="93"/>
      <c r="G381" s="187">
        <f>G382</f>
        <v>849.9</v>
      </c>
      <c r="H381" s="187">
        <f t="shared" ref="H381:I385" si="166">H382</f>
        <v>849.9</v>
      </c>
      <c r="I381" s="187">
        <f t="shared" si="166"/>
        <v>212.5</v>
      </c>
      <c r="J381" s="239">
        <f t="shared" si="148"/>
        <v>25.002941522532062</v>
      </c>
      <c r="K381" s="234"/>
      <c r="L381" s="2"/>
    </row>
    <row r="382" spans="2:12" ht="14.25" customHeight="1" thickBot="1" x14ac:dyDescent="0.25">
      <c r="B382" s="244" t="s">
        <v>290</v>
      </c>
      <c r="C382" s="67">
        <v>902</v>
      </c>
      <c r="D382" s="62">
        <v>1001</v>
      </c>
      <c r="E382" s="59"/>
      <c r="F382" s="93"/>
      <c r="G382" s="191">
        <f>G383</f>
        <v>849.9</v>
      </c>
      <c r="H382" s="191">
        <f t="shared" si="166"/>
        <v>849.9</v>
      </c>
      <c r="I382" s="191">
        <f t="shared" si="166"/>
        <v>212.5</v>
      </c>
      <c r="J382" s="248">
        <f t="shared" si="148"/>
        <v>25.002941522532062</v>
      </c>
      <c r="K382" s="234"/>
      <c r="L382" s="2"/>
    </row>
    <row r="383" spans="2:12" ht="62.25" customHeight="1" x14ac:dyDescent="0.2">
      <c r="B383" s="280" t="s">
        <v>496</v>
      </c>
      <c r="C383" s="96">
        <v>902</v>
      </c>
      <c r="D383" s="69" t="s">
        <v>297</v>
      </c>
      <c r="E383" s="75" t="s">
        <v>371</v>
      </c>
      <c r="F383" s="69"/>
      <c r="G383" s="188">
        <f>G384</f>
        <v>849.9</v>
      </c>
      <c r="H383" s="188">
        <f t="shared" si="166"/>
        <v>849.9</v>
      </c>
      <c r="I383" s="188">
        <f t="shared" si="166"/>
        <v>212.5</v>
      </c>
      <c r="J383" s="274">
        <f t="shared" si="148"/>
        <v>25.002941522532062</v>
      </c>
      <c r="K383" s="234"/>
      <c r="L383" s="2"/>
    </row>
    <row r="384" spans="2:12" ht="78.75" customHeight="1" x14ac:dyDescent="0.2">
      <c r="B384" s="276" t="s">
        <v>272</v>
      </c>
      <c r="C384" s="88">
        <v>902</v>
      </c>
      <c r="D384" s="64" t="s">
        <v>297</v>
      </c>
      <c r="E384" s="76" t="s">
        <v>372</v>
      </c>
      <c r="F384" s="64"/>
      <c r="G384" s="189">
        <f>G385</f>
        <v>849.9</v>
      </c>
      <c r="H384" s="189">
        <f t="shared" si="166"/>
        <v>849.9</v>
      </c>
      <c r="I384" s="189">
        <f t="shared" si="166"/>
        <v>212.5</v>
      </c>
      <c r="J384" s="275">
        <f t="shared" si="148"/>
        <v>25.002941522532062</v>
      </c>
      <c r="K384" s="234"/>
      <c r="L384" s="2"/>
    </row>
    <row r="385" spans="2:12" ht="62.25" customHeight="1" x14ac:dyDescent="0.2">
      <c r="B385" s="206" t="s">
        <v>160</v>
      </c>
      <c r="C385" s="88">
        <v>902</v>
      </c>
      <c r="D385" s="64" t="s">
        <v>297</v>
      </c>
      <c r="E385" s="76" t="s">
        <v>377</v>
      </c>
      <c r="F385" s="64"/>
      <c r="G385" s="189">
        <f>G386</f>
        <v>849.9</v>
      </c>
      <c r="H385" s="189">
        <f t="shared" si="166"/>
        <v>849.9</v>
      </c>
      <c r="I385" s="189">
        <f t="shared" si="166"/>
        <v>212.5</v>
      </c>
      <c r="J385" s="275">
        <f t="shared" si="148"/>
        <v>25.002941522532062</v>
      </c>
      <c r="K385" s="234"/>
      <c r="L385" s="2"/>
    </row>
    <row r="386" spans="2:12" ht="31.5" customHeight="1" thickBot="1" x14ac:dyDescent="0.25">
      <c r="B386" s="285" t="s">
        <v>258</v>
      </c>
      <c r="C386" s="73">
        <v>902</v>
      </c>
      <c r="D386" s="78" t="s">
        <v>297</v>
      </c>
      <c r="E386" s="103" t="s">
        <v>377</v>
      </c>
      <c r="F386" s="78" t="s">
        <v>510</v>
      </c>
      <c r="G386" s="190">
        <v>849.9</v>
      </c>
      <c r="H386" s="245">
        <v>849.9</v>
      </c>
      <c r="I386" s="245">
        <v>212.5</v>
      </c>
      <c r="J386" s="278">
        <f t="shared" si="148"/>
        <v>25.002941522532062</v>
      </c>
      <c r="K386" s="234"/>
      <c r="L386" s="2"/>
    </row>
    <row r="387" spans="2:12" ht="30" customHeight="1" thickBot="1" x14ac:dyDescent="0.25">
      <c r="B387" s="238" t="s">
        <v>592</v>
      </c>
      <c r="C387" s="58">
        <v>906</v>
      </c>
      <c r="D387" s="93"/>
      <c r="E387" s="93"/>
      <c r="F387" s="93"/>
      <c r="G387" s="217">
        <f>G388+G476+G482</f>
        <v>709225.70000000007</v>
      </c>
      <c r="H387" s="217">
        <f>H388+H476+H482</f>
        <v>709225.70000000007</v>
      </c>
      <c r="I387" s="217">
        <f>I388+I476+I482</f>
        <v>136642.70000000001</v>
      </c>
      <c r="J387" s="239">
        <f t="shared" si="148"/>
        <v>19.266462002152487</v>
      </c>
      <c r="K387" s="234"/>
      <c r="L387" s="2"/>
    </row>
    <row r="388" spans="2:12" ht="17.25" customHeight="1" thickBot="1" x14ac:dyDescent="0.25">
      <c r="B388" s="238" t="s">
        <v>315</v>
      </c>
      <c r="C388" s="58">
        <v>906</v>
      </c>
      <c r="D388" s="61" t="s">
        <v>314</v>
      </c>
      <c r="E388" s="61"/>
      <c r="F388" s="61"/>
      <c r="G388" s="217">
        <f>G389+G414+G456+G468+G448</f>
        <v>708368.60000000009</v>
      </c>
      <c r="H388" s="217">
        <f>H389+H414+H456+H468+H448</f>
        <v>708368.60000000009</v>
      </c>
      <c r="I388" s="217">
        <f>I389+I414+I456+I468+I448</f>
        <v>136441.20000000001</v>
      </c>
      <c r="J388" s="239">
        <f t="shared" si="148"/>
        <v>19.261328071289437</v>
      </c>
      <c r="K388" s="234"/>
      <c r="L388" s="2"/>
    </row>
    <row r="389" spans="2:12" ht="16.5" customHeight="1" thickBot="1" x14ac:dyDescent="0.25">
      <c r="B389" s="244" t="s">
        <v>519</v>
      </c>
      <c r="C389" s="67">
        <v>906</v>
      </c>
      <c r="D389" s="62" t="s">
        <v>292</v>
      </c>
      <c r="E389" s="62"/>
      <c r="F389" s="62"/>
      <c r="G389" s="218">
        <f>G390</f>
        <v>280523.2</v>
      </c>
      <c r="H389" s="218">
        <f t="shared" ref="H389:I389" si="167">H390</f>
        <v>280523.2</v>
      </c>
      <c r="I389" s="218">
        <f t="shared" si="167"/>
        <v>55561.400000000009</v>
      </c>
      <c r="J389" s="248">
        <f t="shared" si="148"/>
        <v>19.806347567687808</v>
      </c>
      <c r="K389" s="234"/>
      <c r="L389" s="16"/>
    </row>
    <row r="390" spans="2:12" ht="48" customHeight="1" x14ac:dyDescent="0.2">
      <c r="B390" s="273" t="s">
        <v>489</v>
      </c>
      <c r="C390" s="96">
        <v>906</v>
      </c>
      <c r="D390" s="69" t="s">
        <v>292</v>
      </c>
      <c r="E390" s="75" t="s">
        <v>391</v>
      </c>
      <c r="F390" s="63"/>
      <c r="G390" s="219">
        <f>G391+G407</f>
        <v>280523.2</v>
      </c>
      <c r="H390" s="219">
        <f t="shared" ref="H390:I390" si="168">H391+H407</f>
        <v>280523.2</v>
      </c>
      <c r="I390" s="219">
        <f t="shared" si="168"/>
        <v>55561.400000000009</v>
      </c>
      <c r="J390" s="274">
        <f t="shared" si="148"/>
        <v>19.806347567687808</v>
      </c>
      <c r="K390" s="234"/>
      <c r="L390" s="16"/>
    </row>
    <row r="391" spans="2:12" ht="46.5" customHeight="1" x14ac:dyDescent="0.2">
      <c r="B391" s="206" t="s">
        <v>490</v>
      </c>
      <c r="C391" s="88">
        <v>906</v>
      </c>
      <c r="D391" s="64" t="s">
        <v>292</v>
      </c>
      <c r="E391" s="76" t="s">
        <v>77</v>
      </c>
      <c r="F391" s="64"/>
      <c r="G391" s="220">
        <f>G392+G398</f>
        <v>274969.7</v>
      </c>
      <c r="H391" s="220">
        <f t="shared" ref="H391:I391" si="169">H392+H398</f>
        <v>274969.7</v>
      </c>
      <c r="I391" s="220">
        <f t="shared" si="169"/>
        <v>55561.400000000009</v>
      </c>
      <c r="J391" s="275">
        <f t="shared" si="148"/>
        <v>20.206371829332468</v>
      </c>
      <c r="K391" s="234"/>
      <c r="L391" s="16"/>
    </row>
    <row r="392" spans="2:12" ht="78.75" customHeight="1" x14ac:dyDescent="0.2">
      <c r="B392" s="276" t="s">
        <v>62</v>
      </c>
      <c r="C392" s="88">
        <v>906</v>
      </c>
      <c r="D392" s="64" t="s">
        <v>292</v>
      </c>
      <c r="E392" s="76" t="s">
        <v>78</v>
      </c>
      <c r="F392" s="64"/>
      <c r="G392" s="220">
        <f>G393+G394+G396+G397+G395</f>
        <v>101682.7</v>
      </c>
      <c r="H392" s="220">
        <f t="shared" ref="H392:I392" si="170">H393+H394+H396+H397+H395</f>
        <v>101682.7</v>
      </c>
      <c r="I392" s="220">
        <f t="shared" si="170"/>
        <v>23871.000000000004</v>
      </c>
      <c r="J392" s="275">
        <f t="shared" si="148"/>
        <v>23.475969855245786</v>
      </c>
      <c r="K392" s="234"/>
      <c r="L392" s="16"/>
    </row>
    <row r="393" spans="2:12" ht="16.5" customHeight="1" x14ac:dyDescent="0.2">
      <c r="B393" s="276" t="s">
        <v>125</v>
      </c>
      <c r="C393" s="88">
        <v>906</v>
      </c>
      <c r="D393" s="64" t="s">
        <v>292</v>
      </c>
      <c r="E393" s="103" t="s">
        <v>78</v>
      </c>
      <c r="F393" s="64" t="s">
        <v>126</v>
      </c>
      <c r="G393" s="220">
        <v>37259.699999999997</v>
      </c>
      <c r="H393" s="229">
        <v>37259.699999999997</v>
      </c>
      <c r="I393" s="229">
        <v>8855.9</v>
      </c>
      <c r="J393" s="275">
        <f t="shared" si="148"/>
        <v>23.768038926776118</v>
      </c>
      <c r="K393" s="234"/>
      <c r="L393" s="16"/>
    </row>
    <row r="394" spans="2:12" ht="16.5" customHeight="1" x14ac:dyDescent="0.2">
      <c r="B394" s="276" t="s">
        <v>129</v>
      </c>
      <c r="C394" s="88">
        <v>906</v>
      </c>
      <c r="D394" s="64" t="s">
        <v>292</v>
      </c>
      <c r="E394" s="95" t="s">
        <v>78</v>
      </c>
      <c r="F394" s="64" t="s">
        <v>127</v>
      </c>
      <c r="G394" s="220">
        <v>54987.5</v>
      </c>
      <c r="H394" s="229">
        <v>54987.5</v>
      </c>
      <c r="I394" s="229">
        <v>13441</v>
      </c>
      <c r="J394" s="275">
        <f t="shared" si="148"/>
        <v>24.443737213002954</v>
      </c>
      <c r="K394" s="234"/>
      <c r="L394" s="16"/>
    </row>
    <row r="395" spans="2:12" ht="15" customHeight="1" x14ac:dyDescent="0.2">
      <c r="B395" s="276" t="s">
        <v>186</v>
      </c>
      <c r="C395" s="88">
        <v>906</v>
      </c>
      <c r="D395" s="64" t="s">
        <v>292</v>
      </c>
      <c r="E395" s="95" t="s">
        <v>78</v>
      </c>
      <c r="F395" s="64" t="s">
        <v>185</v>
      </c>
      <c r="G395" s="220">
        <v>134.80000000000001</v>
      </c>
      <c r="H395" s="229">
        <v>134.80000000000001</v>
      </c>
      <c r="I395" s="229">
        <v>0</v>
      </c>
      <c r="J395" s="275">
        <f t="shared" si="148"/>
        <v>0</v>
      </c>
      <c r="K395" s="234"/>
      <c r="L395" s="16"/>
    </row>
    <row r="396" spans="2:12" ht="31.5" customHeight="1" x14ac:dyDescent="0.2">
      <c r="B396" s="276" t="s">
        <v>253</v>
      </c>
      <c r="C396" s="88">
        <v>906</v>
      </c>
      <c r="D396" s="64" t="s">
        <v>292</v>
      </c>
      <c r="E396" s="95" t="s">
        <v>78</v>
      </c>
      <c r="F396" s="64" t="s">
        <v>243</v>
      </c>
      <c r="G396" s="220">
        <v>3957.7</v>
      </c>
      <c r="H396" s="229">
        <v>3957.7</v>
      </c>
      <c r="I396" s="229">
        <v>669.7</v>
      </c>
      <c r="J396" s="275">
        <f t="shared" si="148"/>
        <v>16.921444273188975</v>
      </c>
      <c r="K396" s="234"/>
      <c r="L396" s="17"/>
    </row>
    <row r="397" spans="2:12" ht="47.25" customHeight="1" x14ac:dyDescent="0.2">
      <c r="B397" s="276" t="s">
        <v>199</v>
      </c>
      <c r="C397" s="88">
        <v>906</v>
      </c>
      <c r="D397" s="64" t="s">
        <v>292</v>
      </c>
      <c r="E397" s="76" t="s">
        <v>78</v>
      </c>
      <c r="F397" s="64" t="s">
        <v>198</v>
      </c>
      <c r="G397" s="220">
        <v>5343</v>
      </c>
      <c r="H397" s="229">
        <v>5343</v>
      </c>
      <c r="I397" s="229">
        <v>904.4</v>
      </c>
      <c r="J397" s="275">
        <f t="shared" si="148"/>
        <v>16.926820138498972</v>
      </c>
      <c r="K397" s="234"/>
      <c r="L397" s="17"/>
    </row>
    <row r="398" spans="2:12" ht="76.5" customHeight="1" x14ac:dyDescent="0.2">
      <c r="B398" s="206" t="s">
        <v>193</v>
      </c>
      <c r="C398" s="88">
        <v>906</v>
      </c>
      <c r="D398" s="64" t="s">
        <v>292</v>
      </c>
      <c r="E398" s="103" t="s">
        <v>79</v>
      </c>
      <c r="F398" s="64"/>
      <c r="G398" s="220">
        <f>G399+G403</f>
        <v>173287</v>
      </c>
      <c r="H398" s="220">
        <f t="shared" ref="H398:I398" si="171">H399+H403</f>
        <v>173287</v>
      </c>
      <c r="I398" s="220">
        <f t="shared" si="171"/>
        <v>31690.400000000001</v>
      </c>
      <c r="J398" s="275">
        <f t="shared" si="148"/>
        <v>18.287811549625765</v>
      </c>
      <c r="K398" s="234"/>
      <c r="L398" s="17"/>
    </row>
    <row r="399" spans="2:12" ht="123.75" customHeight="1" x14ac:dyDescent="0.2">
      <c r="B399" s="206" t="s">
        <v>349</v>
      </c>
      <c r="C399" s="88">
        <v>906</v>
      </c>
      <c r="D399" s="64" t="s">
        <v>292</v>
      </c>
      <c r="E399" s="76" t="s">
        <v>350</v>
      </c>
      <c r="F399" s="64"/>
      <c r="G399" s="220">
        <f>G400+G401+G402</f>
        <v>170003</v>
      </c>
      <c r="H399" s="220">
        <f t="shared" ref="H399:I399" si="172">H400+H401+H402</f>
        <v>170003</v>
      </c>
      <c r="I399" s="220">
        <f t="shared" si="172"/>
        <v>31464.9</v>
      </c>
      <c r="J399" s="275">
        <f t="shared" si="148"/>
        <v>18.508438086386711</v>
      </c>
      <c r="K399" s="234"/>
      <c r="L399" s="17"/>
    </row>
    <row r="400" spans="2:12" ht="15.75" customHeight="1" x14ac:dyDescent="0.2">
      <c r="B400" s="276" t="s">
        <v>130</v>
      </c>
      <c r="C400" s="88">
        <v>906</v>
      </c>
      <c r="D400" s="64" t="s">
        <v>292</v>
      </c>
      <c r="E400" s="95" t="s">
        <v>350</v>
      </c>
      <c r="F400" s="64" t="s">
        <v>126</v>
      </c>
      <c r="G400" s="220">
        <v>62390.1</v>
      </c>
      <c r="H400" s="229">
        <v>62390.1</v>
      </c>
      <c r="I400" s="229">
        <v>11541.5</v>
      </c>
      <c r="J400" s="275">
        <f t="shared" si="148"/>
        <v>18.498928515902364</v>
      </c>
      <c r="K400" s="234"/>
      <c r="L400" s="17"/>
    </row>
    <row r="401" spans="1:12" ht="15" customHeight="1" x14ac:dyDescent="0.2">
      <c r="B401" s="276" t="s">
        <v>129</v>
      </c>
      <c r="C401" s="88">
        <v>906</v>
      </c>
      <c r="D401" s="64" t="s">
        <v>292</v>
      </c>
      <c r="E401" s="95" t="s">
        <v>350</v>
      </c>
      <c r="F401" s="64" t="s">
        <v>127</v>
      </c>
      <c r="G401" s="220">
        <v>98817.2</v>
      </c>
      <c r="H401" s="229">
        <v>98817.2</v>
      </c>
      <c r="I401" s="229">
        <v>18509.7</v>
      </c>
      <c r="J401" s="275">
        <f t="shared" si="148"/>
        <v>18.731253263601886</v>
      </c>
      <c r="K401" s="234"/>
      <c r="L401" s="17"/>
    </row>
    <row r="402" spans="1:12" ht="29.25" customHeight="1" x14ac:dyDescent="0.2">
      <c r="B402" s="276" t="s">
        <v>253</v>
      </c>
      <c r="C402" s="88">
        <v>906</v>
      </c>
      <c r="D402" s="64" t="s">
        <v>292</v>
      </c>
      <c r="E402" s="76" t="s">
        <v>350</v>
      </c>
      <c r="F402" s="64" t="s">
        <v>243</v>
      </c>
      <c r="G402" s="220">
        <v>8795.7000000000007</v>
      </c>
      <c r="H402" s="229">
        <v>8795.7000000000007</v>
      </c>
      <c r="I402" s="229">
        <v>1413.7</v>
      </c>
      <c r="J402" s="275">
        <f t="shared" si="148"/>
        <v>16.072626396989438</v>
      </c>
      <c r="K402" s="234"/>
      <c r="L402" s="17"/>
    </row>
    <row r="403" spans="1:12" ht="126.75" customHeight="1" x14ac:dyDescent="0.2">
      <c r="B403" s="283" t="s">
        <v>261</v>
      </c>
      <c r="C403" s="88">
        <v>906</v>
      </c>
      <c r="D403" s="64" t="s">
        <v>292</v>
      </c>
      <c r="E403" s="76" t="s">
        <v>351</v>
      </c>
      <c r="F403" s="78"/>
      <c r="G403" s="220">
        <f>G404+G405+G406</f>
        <v>3284</v>
      </c>
      <c r="H403" s="220">
        <f t="shared" ref="H403:I403" si="173">H404+H405+H406</f>
        <v>3284</v>
      </c>
      <c r="I403" s="220">
        <f t="shared" si="173"/>
        <v>225.5</v>
      </c>
      <c r="J403" s="275">
        <f t="shared" si="148"/>
        <v>6.8666260657734473</v>
      </c>
      <c r="K403" s="234"/>
      <c r="L403" s="17"/>
    </row>
    <row r="404" spans="1:12" ht="15.75" customHeight="1" x14ac:dyDescent="0.2">
      <c r="B404" s="276" t="s">
        <v>130</v>
      </c>
      <c r="C404" s="88">
        <v>906</v>
      </c>
      <c r="D404" s="64" t="s">
        <v>292</v>
      </c>
      <c r="E404" s="76" t="s">
        <v>351</v>
      </c>
      <c r="F404" s="64" t="s">
        <v>126</v>
      </c>
      <c r="G404" s="220">
        <v>1160.5999999999999</v>
      </c>
      <c r="H404" s="229">
        <v>1160.5999999999999</v>
      </c>
      <c r="I404" s="229">
        <v>84.2</v>
      </c>
      <c r="J404" s="275">
        <f t="shared" si="148"/>
        <v>7.254868171635362</v>
      </c>
      <c r="K404" s="234"/>
      <c r="L404" s="17"/>
    </row>
    <row r="405" spans="1:12" ht="16.5" customHeight="1" x14ac:dyDescent="0.2">
      <c r="B405" s="276" t="s">
        <v>129</v>
      </c>
      <c r="C405" s="88">
        <v>906</v>
      </c>
      <c r="D405" s="64" t="s">
        <v>292</v>
      </c>
      <c r="E405" s="76" t="s">
        <v>351</v>
      </c>
      <c r="F405" s="64" t="s">
        <v>127</v>
      </c>
      <c r="G405" s="220">
        <v>1991.9</v>
      </c>
      <c r="H405" s="229">
        <v>1991.9</v>
      </c>
      <c r="I405" s="229">
        <v>141.30000000000001</v>
      </c>
      <c r="J405" s="275">
        <f t="shared" si="148"/>
        <v>7.0937296048998437</v>
      </c>
      <c r="K405" s="234"/>
      <c r="L405" s="17"/>
    </row>
    <row r="406" spans="1:12" ht="45" customHeight="1" x14ac:dyDescent="0.2">
      <c r="B406" s="276" t="s">
        <v>199</v>
      </c>
      <c r="C406" s="88">
        <v>906</v>
      </c>
      <c r="D406" s="64" t="s">
        <v>292</v>
      </c>
      <c r="E406" s="76" t="s">
        <v>351</v>
      </c>
      <c r="F406" s="64" t="s">
        <v>198</v>
      </c>
      <c r="G406" s="220">
        <v>131.5</v>
      </c>
      <c r="H406" s="229">
        <v>131.5</v>
      </c>
      <c r="I406" s="229">
        <v>0</v>
      </c>
      <c r="J406" s="275">
        <f t="shared" ref="J406:J465" si="174">I406/H406*100</f>
        <v>0</v>
      </c>
      <c r="K406" s="234"/>
      <c r="L406" s="17"/>
    </row>
    <row r="407" spans="1:12" ht="65.25" customHeight="1" x14ac:dyDescent="0.2">
      <c r="A407" s="1">
        <v>373</v>
      </c>
      <c r="B407" s="276" t="s">
        <v>76</v>
      </c>
      <c r="C407" s="88">
        <v>906</v>
      </c>
      <c r="D407" s="64" t="s">
        <v>292</v>
      </c>
      <c r="E407" s="76" t="s">
        <v>80</v>
      </c>
      <c r="F407" s="64"/>
      <c r="G407" s="220">
        <f>G408+G412</f>
        <v>5553.5</v>
      </c>
      <c r="H407" s="220">
        <f t="shared" ref="H407:I407" si="175">H408+H412</f>
        <v>5553.5</v>
      </c>
      <c r="I407" s="220">
        <f t="shared" si="175"/>
        <v>0</v>
      </c>
      <c r="J407" s="275">
        <f t="shared" si="174"/>
        <v>0</v>
      </c>
      <c r="K407" s="234"/>
      <c r="L407" s="16"/>
    </row>
    <row r="408" spans="1:12" ht="108.75" customHeight="1" x14ac:dyDescent="0.2">
      <c r="B408" s="276" t="s">
        <v>47</v>
      </c>
      <c r="C408" s="88">
        <v>906</v>
      </c>
      <c r="D408" s="64" t="s">
        <v>292</v>
      </c>
      <c r="E408" s="103" t="s">
        <v>81</v>
      </c>
      <c r="F408" s="64"/>
      <c r="G408" s="220">
        <f>G409+G410+G411</f>
        <v>5053.5</v>
      </c>
      <c r="H408" s="220">
        <f t="shared" ref="H408:I408" si="176">H409+H410+H411</f>
        <v>5053.5</v>
      </c>
      <c r="I408" s="220">
        <f t="shared" si="176"/>
        <v>0</v>
      </c>
      <c r="J408" s="275">
        <f t="shared" si="174"/>
        <v>0</v>
      </c>
      <c r="K408" s="234"/>
      <c r="L408" s="16"/>
    </row>
    <row r="409" spans="1:12" ht="15" customHeight="1" x14ac:dyDescent="0.2">
      <c r="B409" s="276" t="s">
        <v>130</v>
      </c>
      <c r="C409" s="88">
        <v>906</v>
      </c>
      <c r="D409" s="64" t="s">
        <v>292</v>
      </c>
      <c r="E409" s="95" t="s">
        <v>81</v>
      </c>
      <c r="F409" s="64" t="s">
        <v>126</v>
      </c>
      <c r="G409" s="220">
        <v>1443.4</v>
      </c>
      <c r="H409" s="229">
        <v>1443.4</v>
      </c>
      <c r="I409" s="229">
        <v>0</v>
      </c>
      <c r="J409" s="275">
        <f t="shared" si="174"/>
        <v>0</v>
      </c>
      <c r="K409" s="234"/>
      <c r="L409" s="16"/>
    </row>
    <row r="410" spans="1:12" ht="17.25" customHeight="1" x14ac:dyDescent="0.2">
      <c r="B410" s="276" t="s">
        <v>129</v>
      </c>
      <c r="C410" s="88">
        <v>906</v>
      </c>
      <c r="D410" s="64" t="s">
        <v>292</v>
      </c>
      <c r="E410" s="95" t="s">
        <v>81</v>
      </c>
      <c r="F410" s="64" t="s">
        <v>127</v>
      </c>
      <c r="G410" s="220">
        <v>2684.5</v>
      </c>
      <c r="H410" s="229">
        <v>2684.5</v>
      </c>
      <c r="I410" s="229">
        <v>0</v>
      </c>
      <c r="J410" s="275">
        <f t="shared" si="174"/>
        <v>0</v>
      </c>
      <c r="K410" s="234"/>
      <c r="L410" s="16"/>
    </row>
    <row r="411" spans="1:12" ht="47.25" customHeight="1" x14ac:dyDescent="0.2">
      <c r="B411" s="276" t="s">
        <v>199</v>
      </c>
      <c r="C411" s="88">
        <v>906</v>
      </c>
      <c r="D411" s="64" t="s">
        <v>292</v>
      </c>
      <c r="E411" s="76" t="s">
        <v>81</v>
      </c>
      <c r="F411" s="64" t="s">
        <v>198</v>
      </c>
      <c r="G411" s="220">
        <v>925.6</v>
      </c>
      <c r="H411" s="229">
        <v>925.6</v>
      </c>
      <c r="I411" s="229">
        <v>0</v>
      </c>
      <c r="J411" s="275">
        <f t="shared" si="174"/>
        <v>0</v>
      </c>
      <c r="K411" s="234"/>
      <c r="L411" s="16"/>
    </row>
    <row r="412" spans="1:12" ht="125.25" customHeight="1" x14ac:dyDescent="0.2">
      <c r="B412" s="276" t="s">
        <v>654</v>
      </c>
      <c r="C412" s="88">
        <v>906</v>
      </c>
      <c r="D412" s="64" t="s">
        <v>292</v>
      </c>
      <c r="E412" s="76" t="s">
        <v>567</v>
      </c>
      <c r="F412" s="64"/>
      <c r="G412" s="220">
        <f>G413</f>
        <v>500</v>
      </c>
      <c r="H412" s="220">
        <f t="shared" ref="H412:I412" si="177">H413</f>
        <v>500</v>
      </c>
      <c r="I412" s="220">
        <f t="shared" si="177"/>
        <v>0</v>
      </c>
      <c r="J412" s="275">
        <f t="shared" si="174"/>
        <v>0</v>
      </c>
      <c r="K412" s="234"/>
      <c r="L412" s="16"/>
    </row>
    <row r="413" spans="1:12" ht="15" customHeight="1" thickBot="1" x14ac:dyDescent="0.25">
      <c r="B413" s="277" t="s">
        <v>129</v>
      </c>
      <c r="C413" s="73">
        <v>906</v>
      </c>
      <c r="D413" s="78" t="s">
        <v>292</v>
      </c>
      <c r="E413" s="95" t="s">
        <v>567</v>
      </c>
      <c r="F413" s="78" t="s">
        <v>127</v>
      </c>
      <c r="G413" s="221">
        <v>500</v>
      </c>
      <c r="H413" s="245">
        <v>500</v>
      </c>
      <c r="I413" s="245">
        <v>0</v>
      </c>
      <c r="J413" s="278">
        <f t="shared" si="174"/>
        <v>0</v>
      </c>
      <c r="K413" s="234"/>
      <c r="L413" s="16"/>
    </row>
    <row r="414" spans="1:12" ht="16.5" thickBot="1" x14ac:dyDescent="0.25">
      <c r="B414" s="244" t="s">
        <v>268</v>
      </c>
      <c r="C414" s="67">
        <v>906</v>
      </c>
      <c r="D414" s="62" t="s">
        <v>294</v>
      </c>
      <c r="E414" s="93"/>
      <c r="F414" s="62"/>
      <c r="G414" s="218">
        <f>G415</f>
        <v>344744.00000000006</v>
      </c>
      <c r="H414" s="218">
        <f t="shared" ref="H414:I414" si="178">H415</f>
        <v>344744.00000000006</v>
      </c>
      <c r="I414" s="218">
        <f t="shared" si="178"/>
        <v>65478.1</v>
      </c>
      <c r="J414" s="248">
        <f t="shared" si="174"/>
        <v>18.993252964518597</v>
      </c>
      <c r="K414" s="234"/>
      <c r="L414" s="19"/>
    </row>
    <row r="415" spans="1:12" ht="45.75" customHeight="1" x14ac:dyDescent="0.2">
      <c r="B415" s="273" t="s">
        <v>489</v>
      </c>
      <c r="C415" s="96">
        <v>906</v>
      </c>
      <c r="D415" s="69" t="s">
        <v>294</v>
      </c>
      <c r="E415" s="75" t="s">
        <v>391</v>
      </c>
      <c r="F415" s="63"/>
      <c r="G415" s="219">
        <f>G416+G442</f>
        <v>344744.00000000006</v>
      </c>
      <c r="H415" s="219">
        <f>H416+H442</f>
        <v>344744.00000000006</v>
      </c>
      <c r="I415" s="219">
        <f>I416+I442</f>
        <v>65478.1</v>
      </c>
      <c r="J415" s="274">
        <f t="shared" si="174"/>
        <v>18.993252964518597</v>
      </c>
      <c r="K415" s="234"/>
      <c r="L415" s="19"/>
    </row>
    <row r="416" spans="1:12" ht="45" customHeight="1" x14ac:dyDescent="0.2">
      <c r="B416" s="276" t="s">
        <v>63</v>
      </c>
      <c r="C416" s="88">
        <v>906</v>
      </c>
      <c r="D416" s="64" t="s">
        <v>294</v>
      </c>
      <c r="E416" s="76" t="s">
        <v>450</v>
      </c>
      <c r="F416" s="77"/>
      <c r="G416" s="220">
        <f>G417+G440+G427+G436+G423</f>
        <v>337329.30000000005</v>
      </c>
      <c r="H416" s="220">
        <f t="shared" ref="H416:I416" si="179">H417+H440+H427+H436+H423</f>
        <v>337329.30000000005</v>
      </c>
      <c r="I416" s="220">
        <f t="shared" si="179"/>
        <v>65178.1</v>
      </c>
      <c r="J416" s="275">
        <f t="shared" si="174"/>
        <v>19.321802167792715</v>
      </c>
      <c r="K416" s="234"/>
      <c r="L416" s="19"/>
    </row>
    <row r="417" spans="2:12" ht="62.25" customHeight="1" x14ac:dyDescent="0.2">
      <c r="B417" s="206" t="s">
        <v>208</v>
      </c>
      <c r="C417" s="88">
        <v>906</v>
      </c>
      <c r="D417" s="64" t="s">
        <v>294</v>
      </c>
      <c r="E417" s="76" t="s">
        <v>451</v>
      </c>
      <c r="F417" s="64"/>
      <c r="G417" s="220">
        <f>G418+G419+G420+G421+G422</f>
        <v>88924.400000000023</v>
      </c>
      <c r="H417" s="220">
        <f t="shared" ref="H417:I417" si="180">H418+H419+H420+H421+H422</f>
        <v>88924.400000000023</v>
      </c>
      <c r="I417" s="220">
        <f t="shared" si="180"/>
        <v>21576.600000000002</v>
      </c>
      <c r="J417" s="275">
        <f t="shared" si="174"/>
        <v>24.263981539375017</v>
      </c>
      <c r="K417" s="234"/>
      <c r="L417" s="19"/>
    </row>
    <row r="418" spans="2:12" ht="16.5" customHeight="1" x14ac:dyDescent="0.2">
      <c r="B418" s="276" t="s">
        <v>130</v>
      </c>
      <c r="C418" s="88">
        <v>906</v>
      </c>
      <c r="D418" s="64" t="s">
        <v>294</v>
      </c>
      <c r="E418" s="76" t="s">
        <v>451</v>
      </c>
      <c r="F418" s="64" t="s">
        <v>126</v>
      </c>
      <c r="G418" s="220">
        <v>51955.5</v>
      </c>
      <c r="H418" s="229">
        <v>51955.5</v>
      </c>
      <c r="I418" s="229">
        <v>12921.5</v>
      </c>
      <c r="J418" s="275">
        <f t="shared" si="174"/>
        <v>24.870321717623735</v>
      </c>
      <c r="K418" s="234"/>
      <c r="L418" s="19"/>
    </row>
    <row r="419" spans="2:12" ht="15" customHeight="1" x14ac:dyDescent="0.2">
      <c r="B419" s="276" t="s">
        <v>129</v>
      </c>
      <c r="C419" s="88">
        <v>906</v>
      </c>
      <c r="D419" s="64" t="s">
        <v>294</v>
      </c>
      <c r="E419" s="76" t="s">
        <v>451</v>
      </c>
      <c r="F419" s="64" t="s">
        <v>127</v>
      </c>
      <c r="G419" s="220">
        <v>27885.1</v>
      </c>
      <c r="H419" s="229">
        <v>27885.1</v>
      </c>
      <c r="I419" s="229">
        <v>6749.9</v>
      </c>
      <c r="J419" s="275">
        <f t="shared" si="174"/>
        <v>24.206117245410631</v>
      </c>
      <c r="K419" s="234"/>
      <c r="L419" s="19"/>
    </row>
    <row r="420" spans="2:12" ht="18" customHeight="1" x14ac:dyDescent="0.2">
      <c r="B420" s="276" t="s">
        <v>186</v>
      </c>
      <c r="C420" s="88">
        <v>906</v>
      </c>
      <c r="D420" s="64" t="s">
        <v>294</v>
      </c>
      <c r="E420" s="76" t="s">
        <v>451</v>
      </c>
      <c r="F420" s="64" t="s">
        <v>185</v>
      </c>
      <c r="G420" s="220">
        <v>163.1</v>
      </c>
      <c r="H420" s="229">
        <v>163.1</v>
      </c>
      <c r="I420" s="229">
        <v>0</v>
      </c>
      <c r="J420" s="275">
        <f t="shared" si="174"/>
        <v>0</v>
      </c>
      <c r="K420" s="234"/>
      <c r="L420" s="19"/>
    </row>
    <row r="421" spans="2:12" ht="29.25" customHeight="1" x14ac:dyDescent="0.2">
      <c r="B421" s="276" t="s">
        <v>253</v>
      </c>
      <c r="C421" s="88">
        <v>906</v>
      </c>
      <c r="D421" s="64" t="s">
        <v>294</v>
      </c>
      <c r="E421" s="76" t="s">
        <v>451</v>
      </c>
      <c r="F421" s="64" t="s">
        <v>243</v>
      </c>
      <c r="G421" s="220">
        <v>4973.1000000000004</v>
      </c>
      <c r="H421" s="229">
        <v>4973.1000000000004</v>
      </c>
      <c r="I421" s="229">
        <v>897.8</v>
      </c>
      <c r="J421" s="275">
        <f t="shared" si="174"/>
        <v>18.053125816894891</v>
      </c>
      <c r="K421" s="234"/>
      <c r="L421" s="19"/>
    </row>
    <row r="422" spans="2:12" ht="47.25" customHeight="1" x14ac:dyDescent="0.2">
      <c r="B422" s="276" t="s">
        <v>199</v>
      </c>
      <c r="C422" s="88">
        <v>906</v>
      </c>
      <c r="D422" s="64" t="s">
        <v>294</v>
      </c>
      <c r="E422" s="76" t="s">
        <v>451</v>
      </c>
      <c r="F422" s="64" t="s">
        <v>198</v>
      </c>
      <c r="G422" s="220">
        <v>3947.6</v>
      </c>
      <c r="H422" s="229">
        <v>3947.6</v>
      </c>
      <c r="I422" s="229">
        <v>1007.4</v>
      </c>
      <c r="J422" s="275">
        <f t="shared" si="174"/>
        <v>25.519302867565102</v>
      </c>
      <c r="K422" s="234"/>
      <c r="L422" s="19"/>
    </row>
    <row r="423" spans="2:12" ht="45.75" customHeight="1" x14ac:dyDescent="0.2">
      <c r="B423" s="290" t="s">
        <v>671</v>
      </c>
      <c r="C423" s="182"/>
      <c r="D423" s="183"/>
      <c r="E423" s="184" t="s">
        <v>678</v>
      </c>
      <c r="F423" s="183"/>
      <c r="G423" s="211">
        <f>G424+G425+G426</f>
        <v>4580.9000000000005</v>
      </c>
      <c r="H423" s="211">
        <f t="shared" ref="H423:I423" si="181">H424+H425+H426</f>
        <v>4580.9000000000005</v>
      </c>
      <c r="I423" s="211">
        <f t="shared" si="181"/>
        <v>703.69999999999993</v>
      </c>
      <c r="J423" s="275">
        <f t="shared" si="174"/>
        <v>15.361610163941581</v>
      </c>
      <c r="K423" s="234"/>
      <c r="L423" s="19"/>
    </row>
    <row r="424" spans="2:12" ht="48" customHeight="1" x14ac:dyDescent="0.2">
      <c r="B424" s="290" t="s">
        <v>199</v>
      </c>
      <c r="C424" s="182">
        <v>906</v>
      </c>
      <c r="D424" s="183" t="s">
        <v>294</v>
      </c>
      <c r="E424" s="184" t="s">
        <v>678</v>
      </c>
      <c r="F424" s="183" t="s">
        <v>198</v>
      </c>
      <c r="G424" s="211">
        <v>373.8</v>
      </c>
      <c r="H424" s="229">
        <v>373.8</v>
      </c>
      <c r="I424" s="229">
        <v>40.9</v>
      </c>
      <c r="J424" s="275">
        <f t="shared" si="174"/>
        <v>10.941680042803638</v>
      </c>
      <c r="K424" s="234"/>
      <c r="L424" s="19"/>
    </row>
    <row r="425" spans="2:12" ht="15.75" customHeight="1" x14ac:dyDescent="0.2">
      <c r="B425" s="290" t="s">
        <v>130</v>
      </c>
      <c r="C425" s="182">
        <v>906</v>
      </c>
      <c r="D425" s="183" t="s">
        <v>294</v>
      </c>
      <c r="E425" s="184" t="s">
        <v>678</v>
      </c>
      <c r="F425" s="183" t="s">
        <v>126</v>
      </c>
      <c r="G425" s="211">
        <v>4184</v>
      </c>
      <c r="H425" s="229">
        <v>4184</v>
      </c>
      <c r="I425" s="229">
        <v>655.9</v>
      </c>
      <c r="J425" s="275">
        <f t="shared" si="174"/>
        <v>15.676386233269598</v>
      </c>
      <c r="K425" s="234"/>
      <c r="L425" s="19"/>
    </row>
    <row r="426" spans="2:12" ht="18.75" customHeight="1" x14ac:dyDescent="0.2">
      <c r="B426" s="290" t="s">
        <v>129</v>
      </c>
      <c r="C426" s="182">
        <v>906</v>
      </c>
      <c r="D426" s="183" t="s">
        <v>294</v>
      </c>
      <c r="E426" s="184" t="s">
        <v>678</v>
      </c>
      <c r="F426" s="183" t="s">
        <v>127</v>
      </c>
      <c r="G426" s="211">
        <v>23.1</v>
      </c>
      <c r="H426" s="229">
        <v>23.1</v>
      </c>
      <c r="I426" s="229">
        <v>6.9</v>
      </c>
      <c r="J426" s="275">
        <f t="shared" si="174"/>
        <v>29.870129870129869</v>
      </c>
      <c r="K426" s="234"/>
      <c r="L426" s="19"/>
    </row>
    <row r="427" spans="2:12" ht="159" customHeight="1" x14ac:dyDescent="0.2">
      <c r="B427" s="276" t="s">
        <v>265</v>
      </c>
      <c r="C427" s="88">
        <v>906</v>
      </c>
      <c r="D427" s="64" t="s">
        <v>294</v>
      </c>
      <c r="E427" s="76" t="s">
        <v>452</v>
      </c>
      <c r="F427" s="64"/>
      <c r="G427" s="220">
        <f>G428+G432</f>
        <v>218858</v>
      </c>
      <c r="H427" s="220">
        <f t="shared" ref="H427:I427" si="182">H428+H432</f>
        <v>218858</v>
      </c>
      <c r="I427" s="220">
        <f t="shared" si="182"/>
        <v>38022.399999999994</v>
      </c>
      <c r="J427" s="275">
        <f t="shared" si="174"/>
        <v>17.373091228102236</v>
      </c>
      <c r="K427" s="234"/>
      <c r="L427" s="16"/>
    </row>
    <row r="428" spans="2:12" ht="189.75" customHeight="1" x14ac:dyDescent="0.2">
      <c r="B428" s="206" t="s">
        <v>352</v>
      </c>
      <c r="C428" s="88">
        <v>906</v>
      </c>
      <c r="D428" s="64" t="s">
        <v>294</v>
      </c>
      <c r="E428" s="76" t="s">
        <v>353</v>
      </c>
      <c r="F428" s="64"/>
      <c r="G428" s="220">
        <f>G429+G430+G431</f>
        <v>208028</v>
      </c>
      <c r="H428" s="220">
        <f t="shared" ref="H428:I428" si="183">H429+H430+H431</f>
        <v>208028</v>
      </c>
      <c r="I428" s="220">
        <f t="shared" si="183"/>
        <v>37249.299999999996</v>
      </c>
      <c r="J428" s="275">
        <f t="shared" si="174"/>
        <v>17.905906897148459</v>
      </c>
      <c r="K428" s="234"/>
      <c r="L428" s="16"/>
    </row>
    <row r="429" spans="2:12" ht="29.25" customHeight="1" x14ac:dyDescent="0.2">
      <c r="B429" s="276" t="s">
        <v>253</v>
      </c>
      <c r="C429" s="88">
        <v>906</v>
      </c>
      <c r="D429" s="64" t="s">
        <v>294</v>
      </c>
      <c r="E429" s="76" t="s">
        <v>353</v>
      </c>
      <c r="F429" s="64" t="s">
        <v>243</v>
      </c>
      <c r="G429" s="220">
        <v>18351</v>
      </c>
      <c r="H429" s="229">
        <v>18351</v>
      </c>
      <c r="I429" s="229">
        <v>2937.3</v>
      </c>
      <c r="J429" s="275">
        <f t="shared" si="174"/>
        <v>16.006212195520682</v>
      </c>
      <c r="K429" s="234"/>
      <c r="L429" s="16"/>
    </row>
    <row r="430" spans="2:12" ht="16.5" customHeight="1" x14ac:dyDescent="0.2">
      <c r="B430" s="276" t="s">
        <v>130</v>
      </c>
      <c r="C430" s="88">
        <v>906</v>
      </c>
      <c r="D430" s="64" t="s">
        <v>294</v>
      </c>
      <c r="E430" s="76" t="s">
        <v>353</v>
      </c>
      <c r="F430" s="64" t="s">
        <v>126</v>
      </c>
      <c r="G430" s="220">
        <v>106878.1</v>
      </c>
      <c r="H430" s="229">
        <v>106878.1</v>
      </c>
      <c r="I430" s="229">
        <v>18920.099999999999</v>
      </c>
      <c r="J430" s="275">
        <f t="shared" si="174"/>
        <v>17.702504067718266</v>
      </c>
      <c r="K430" s="234"/>
      <c r="L430" s="16"/>
    </row>
    <row r="431" spans="2:12" ht="21" customHeight="1" x14ac:dyDescent="0.2">
      <c r="B431" s="276" t="s">
        <v>129</v>
      </c>
      <c r="C431" s="88">
        <v>906</v>
      </c>
      <c r="D431" s="64" t="s">
        <v>294</v>
      </c>
      <c r="E431" s="76" t="s">
        <v>353</v>
      </c>
      <c r="F431" s="64" t="s">
        <v>127</v>
      </c>
      <c r="G431" s="220">
        <v>82798.899999999994</v>
      </c>
      <c r="H431" s="229">
        <v>82798.899999999994</v>
      </c>
      <c r="I431" s="229">
        <v>15391.9</v>
      </c>
      <c r="J431" s="275">
        <f t="shared" si="174"/>
        <v>18.589498169661674</v>
      </c>
      <c r="K431" s="234"/>
      <c r="L431" s="16"/>
    </row>
    <row r="432" spans="2:12" ht="203.25" customHeight="1" x14ac:dyDescent="0.2">
      <c r="B432" s="283" t="s">
        <v>354</v>
      </c>
      <c r="C432" s="88">
        <v>906</v>
      </c>
      <c r="D432" s="64" t="s">
        <v>294</v>
      </c>
      <c r="E432" s="76" t="s">
        <v>355</v>
      </c>
      <c r="F432" s="64"/>
      <c r="G432" s="220">
        <f>G433+G434+G435</f>
        <v>10830</v>
      </c>
      <c r="H432" s="220">
        <f t="shared" ref="H432:I432" si="184">H433+H434+H435</f>
        <v>10830</v>
      </c>
      <c r="I432" s="220">
        <f t="shared" si="184"/>
        <v>773.09999999999991</v>
      </c>
      <c r="J432" s="275">
        <f t="shared" si="174"/>
        <v>7.1385041551246529</v>
      </c>
      <c r="K432" s="234"/>
      <c r="L432" s="16"/>
    </row>
    <row r="433" spans="2:12" ht="49.5" customHeight="1" x14ac:dyDescent="0.2">
      <c r="B433" s="276" t="s">
        <v>199</v>
      </c>
      <c r="C433" s="88">
        <v>906</v>
      </c>
      <c r="D433" s="64" t="s">
        <v>294</v>
      </c>
      <c r="E433" s="76" t="s">
        <v>355</v>
      </c>
      <c r="F433" s="64" t="s">
        <v>198</v>
      </c>
      <c r="G433" s="220">
        <v>401.4</v>
      </c>
      <c r="H433" s="229">
        <v>401.4</v>
      </c>
      <c r="I433" s="229">
        <v>6.5</v>
      </c>
      <c r="J433" s="275">
        <f t="shared" si="174"/>
        <v>1.6193323368211263</v>
      </c>
      <c r="K433" s="234"/>
      <c r="L433" s="16"/>
    </row>
    <row r="434" spans="2:12" ht="17.25" customHeight="1" x14ac:dyDescent="0.2">
      <c r="B434" s="276" t="s">
        <v>130</v>
      </c>
      <c r="C434" s="88">
        <v>906</v>
      </c>
      <c r="D434" s="64" t="s">
        <v>294</v>
      </c>
      <c r="E434" s="76" t="s">
        <v>355</v>
      </c>
      <c r="F434" s="64" t="s">
        <v>126</v>
      </c>
      <c r="G434" s="220">
        <v>5591.9</v>
      </c>
      <c r="H434" s="229">
        <v>5591.9</v>
      </c>
      <c r="I434" s="229">
        <v>399.7</v>
      </c>
      <c r="J434" s="275">
        <f t="shared" si="174"/>
        <v>7.1478388383197133</v>
      </c>
      <c r="K434" s="234"/>
      <c r="L434" s="16"/>
    </row>
    <row r="435" spans="2:12" ht="18" customHeight="1" x14ac:dyDescent="0.2">
      <c r="B435" s="276" t="s">
        <v>129</v>
      </c>
      <c r="C435" s="88">
        <v>906</v>
      </c>
      <c r="D435" s="64" t="s">
        <v>294</v>
      </c>
      <c r="E435" s="76" t="s">
        <v>355</v>
      </c>
      <c r="F435" s="64" t="s">
        <v>127</v>
      </c>
      <c r="G435" s="220">
        <v>4836.7</v>
      </c>
      <c r="H435" s="229">
        <v>4836.7</v>
      </c>
      <c r="I435" s="229">
        <v>366.9</v>
      </c>
      <c r="J435" s="275">
        <f t="shared" si="174"/>
        <v>7.5857506150888003</v>
      </c>
      <c r="K435" s="234"/>
      <c r="L435" s="16"/>
    </row>
    <row r="436" spans="2:12" ht="48" customHeight="1" x14ac:dyDescent="0.2">
      <c r="B436" s="276" t="s">
        <v>671</v>
      </c>
      <c r="C436" s="88">
        <v>906</v>
      </c>
      <c r="D436" s="64" t="s">
        <v>294</v>
      </c>
      <c r="E436" s="76" t="s">
        <v>677</v>
      </c>
      <c r="F436" s="64"/>
      <c r="G436" s="220">
        <f>G437+G438+G439</f>
        <v>23966</v>
      </c>
      <c r="H436" s="220">
        <f t="shared" ref="H436:I436" si="185">H437+H438+H439</f>
        <v>23966</v>
      </c>
      <c r="I436" s="220">
        <f t="shared" si="185"/>
        <v>4875.3999999999996</v>
      </c>
      <c r="J436" s="275">
        <f t="shared" si="174"/>
        <v>20.342985896686972</v>
      </c>
      <c r="K436" s="234"/>
      <c r="L436" s="16"/>
    </row>
    <row r="437" spans="2:12" ht="44.25" customHeight="1" x14ac:dyDescent="0.2">
      <c r="B437" s="276" t="s">
        <v>199</v>
      </c>
      <c r="C437" s="88">
        <v>906</v>
      </c>
      <c r="D437" s="64" t="s">
        <v>294</v>
      </c>
      <c r="E437" s="76" t="s">
        <v>677</v>
      </c>
      <c r="F437" s="64" t="s">
        <v>198</v>
      </c>
      <c r="G437" s="220">
        <v>1135</v>
      </c>
      <c r="H437" s="229">
        <v>1135</v>
      </c>
      <c r="I437" s="229">
        <v>214.1</v>
      </c>
      <c r="J437" s="275">
        <f t="shared" si="174"/>
        <v>18.863436123348016</v>
      </c>
      <c r="K437" s="234"/>
      <c r="L437" s="16"/>
    </row>
    <row r="438" spans="2:12" ht="18.75" customHeight="1" x14ac:dyDescent="0.2">
      <c r="B438" s="276" t="s">
        <v>130</v>
      </c>
      <c r="C438" s="88">
        <v>906</v>
      </c>
      <c r="D438" s="64" t="s">
        <v>294</v>
      </c>
      <c r="E438" s="76" t="s">
        <v>677</v>
      </c>
      <c r="F438" s="64" t="s">
        <v>126</v>
      </c>
      <c r="G438" s="220">
        <v>13527.8</v>
      </c>
      <c r="H438" s="229">
        <v>13527.8</v>
      </c>
      <c r="I438" s="229">
        <v>2628.5</v>
      </c>
      <c r="J438" s="275">
        <f t="shared" si="174"/>
        <v>19.43035822528423</v>
      </c>
      <c r="K438" s="234"/>
      <c r="L438" s="16"/>
    </row>
    <row r="439" spans="2:12" ht="17.25" customHeight="1" x14ac:dyDescent="0.2">
      <c r="B439" s="276" t="s">
        <v>129</v>
      </c>
      <c r="C439" s="88">
        <v>906</v>
      </c>
      <c r="D439" s="64" t="s">
        <v>294</v>
      </c>
      <c r="E439" s="76" t="s">
        <v>677</v>
      </c>
      <c r="F439" s="64" t="s">
        <v>127</v>
      </c>
      <c r="G439" s="220">
        <v>9303.2000000000007</v>
      </c>
      <c r="H439" s="229">
        <v>9303.2000000000007</v>
      </c>
      <c r="I439" s="229">
        <v>2032.8</v>
      </c>
      <c r="J439" s="275">
        <f t="shared" si="174"/>
        <v>21.850546048671422</v>
      </c>
      <c r="K439" s="234"/>
      <c r="L439" s="16"/>
    </row>
    <row r="440" spans="2:12" ht="92.25" customHeight="1" x14ac:dyDescent="0.2">
      <c r="B440" s="276" t="s">
        <v>655</v>
      </c>
      <c r="C440" s="88">
        <v>906</v>
      </c>
      <c r="D440" s="64" t="s">
        <v>294</v>
      </c>
      <c r="E440" s="64" t="s">
        <v>569</v>
      </c>
      <c r="F440" s="64"/>
      <c r="G440" s="220">
        <f>G441</f>
        <v>1000</v>
      </c>
      <c r="H440" s="220">
        <f t="shared" ref="H440:I440" si="186">H441</f>
        <v>1000</v>
      </c>
      <c r="I440" s="220">
        <f t="shared" si="186"/>
        <v>0</v>
      </c>
      <c r="J440" s="275">
        <f t="shared" si="174"/>
        <v>0</v>
      </c>
      <c r="K440" s="234"/>
      <c r="L440" s="16"/>
    </row>
    <row r="441" spans="2:12" ht="17.25" customHeight="1" x14ac:dyDescent="0.2">
      <c r="B441" s="276" t="s">
        <v>129</v>
      </c>
      <c r="C441" s="88">
        <v>906</v>
      </c>
      <c r="D441" s="64" t="s">
        <v>294</v>
      </c>
      <c r="E441" s="64" t="s">
        <v>569</v>
      </c>
      <c r="F441" s="64" t="s">
        <v>127</v>
      </c>
      <c r="G441" s="220">
        <v>1000</v>
      </c>
      <c r="H441" s="229">
        <v>1000</v>
      </c>
      <c r="I441" s="229">
        <v>0</v>
      </c>
      <c r="J441" s="275">
        <f t="shared" si="174"/>
        <v>0</v>
      </c>
      <c r="K441" s="234"/>
      <c r="L441" s="16"/>
    </row>
    <row r="442" spans="2:12" ht="63.75" customHeight="1" x14ac:dyDescent="0.2">
      <c r="B442" s="276" t="s">
        <v>76</v>
      </c>
      <c r="C442" s="88">
        <v>906</v>
      </c>
      <c r="D442" s="64" t="s">
        <v>294</v>
      </c>
      <c r="E442" s="76" t="s">
        <v>80</v>
      </c>
      <c r="F442" s="64"/>
      <c r="G442" s="220">
        <f>G443+G446</f>
        <v>7414.7</v>
      </c>
      <c r="H442" s="220">
        <f t="shared" ref="H442:I442" si="187">H443+H446</f>
        <v>7414.7</v>
      </c>
      <c r="I442" s="220">
        <f t="shared" si="187"/>
        <v>300</v>
      </c>
      <c r="J442" s="275">
        <f t="shared" si="174"/>
        <v>4.0460166965622344</v>
      </c>
      <c r="K442" s="234"/>
      <c r="L442" s="16"/>
    </row>
    <row r="443" spans="2:12" ht="109.5" customHeight="1" x14ac:dyDescent="0.2">
      <c r="B443" s="276" t="s">
        <v>47</v>
      </c>
      <c r="C443" s="88">
        <v>906</v>
      </c>
      <c r="D443" s="64" t="s">
        <v>294</v>
      </c>
      <c r="E443" s="76" t="s">
        <v>81</v>
      </c>
      <c r="F443" s="64"/>
      <c r="G443" s="220">
        <f>G444+G445</f>
        <v>5664.7</v>
      </c>
      <c r="H443" s="220">
        <f t="shared" ref="H443:I443" si="188">H444+H445</f>
        <v>5664.7</v>
      </c>
      <c r="I443" s="220">
        <f t="shared" si="188"/>
        <v>300</v>
      </c>
      <c r="J443" s="275">
        <f t="shared" si="174"/>
        <v>5.2959556551979805</v>
      </c>
      <c r="K443" s="234"/>
      <c r="L443" s="16"/>
    </row>
    <row r="444" spans="2:12" ht="17.25" customHeight="1" x14ac:dyDescent="0.2">
      <c r="B444" s="276" t="s">
        <v>130</v>
      </c>
      <c r="C444" s="88">
        <v>906</v>
      </c>
      <c r="D444" s="64" t="s">
        <v>294</v>
      </c>
      <c r="E444" s="103" t="s">
        <v>81</v>
      </c>
      <c r="F444" s="64" t="s">
        <v>126</v>
      </c>
      <c r="G444" s="220">
        <v>4234.7</v>
      </c>
      <c r="H444" s="229">
        <v>4234.7</v>
      </c>
      <c r="I444" s="229">
        <v>300</v>
      </c>
      <c r="J444" s="275">
        <f t="shared" si="174"/>
        <v>7.0843271069969544</v>
      </c>
      <c r="K444" s="234"/>
      <c r="L444" s="16"/>
    </row>
    <row r="445" spans="2:12" ht="15.75" customHeight="1" x14ac:dyDescent="0.2">
      <c r="B445" s="277" t="s">
        <v>129</v>
      </c>
      <c r="C445" s="73">
        <v>906</v>
      </c>
      <c r="D445" s="78" t="s">
        <v>294</v>
      </c>
      <c r="E445" s="95" t="s">
        <v>81</v>
      </c>
      <c r="F445" s="78" t="s">
        <v>127</v>
      </c>
      <c r="G445" s="221">
        <v>1430</v>
      </c>
      <c r="H445" s="229">
        <v>1430</v>
      </c>
      <c r="I445" s="229">
        <v>0</v>
      </c>
      <c r="J445" s="275">
        <f t="shared" si="174"/>
        <v>0</v>
      </c>
      <c r="K445" s="234"/>
      <c r="L445" s="16"/>
    </row>
    <row r="446" spans="2:12" ht="51" customHeight="1" x14ac:dyDescent="0.2">
      <c r="B446" s="276" t="s">
        <v>588</v>
      </c>
      <c r="C446" s="73">
        <v>906</v>
      </c>
      <c r="D446" s="78" t="s">
        <v>294</v>
      </c>
      <c r="E446" s="76" t="s">
        <v>568</v>
      </c>
      <c r="F446" s="64"/>
      <c r="G446" s="220">
        <f>G447</f>
        <v>1750</v>
      </c>
      <c r="H446" s="220">
        <f t="shared" ref="H446:I446" si="189">H447</f>
        <v>1750</v>
      </c>
      <c r="I446" s="220">
        <f t="shared" si="189"/>
        <v>0</v>
      </c>
      <c r="J446" s="275">
        <f t="shared" si="174"/>
        <v>0</v>
      </c>
      <c r="K446" s="234"/>
      <c r="L446" s="16"/>
    </row>
    <row r="447" spans="2:12" ht="15.75" customHeight="1" thickBot="1" x14ac:dyDescent="0.25">
      <c r="B447" s="277" t="s">
        <v>129</v>
      </c>
      <c r="C447" s="73">
        <v>906</v>
      </c>
      <c r="D447" s="78" t="s">
        <v>294</v>
      </c>
      <c r="E447" s="95" t="s">
        <v>568</v>
      </c>
      <c r="F447" s="78" t="s">
        <v>127</v>
      </c>
      <c r="G447" s="221">
        <v>1750</v>
      </c>
      <c r="H447" s="245">
        <v>1750</v>
      </c>
      <c r="I447" s="245">
        <v>0</v>
      </c>
      <c r="J447" s="278">
        <f t="shared" si="174"/>
        <v>0</v>
      </c>
      <c r="K447" s="234"/>
      <c r="L447" s="16"/>
    </row>
    <row r="448" spans="2:12" ht="15" customHeight="1" thickBot="1" x14ac:dyDescent="0.25">
      <c r="B448" s="244" t="s">
        <v>98</v>
      </c>
      <c r="C448" s="67">
        <v>906</v>
      </c>
      <c r="D448" s="62" t="s">
        <v>99</v>
      </c>
      <c r="E448" s="93"/>
      <c r="F448" s="62"/>
      <c r="G448" s="218">
        <f>G449</f>
        <v>35135.1</v>
      </c>
      <c r="H448" s="218">
        <f t="shared" ref="H448:I449" si="190">H449</f>
        <v>35135.1</v>
      </c>
      <c r="I448" s="218">
        <f t="shared" si="190"/>
        <v>8919.9</v>
      </c>
      <c r="J448" s="248">
        <f t="shared" si="174"/>
        <v>25.387433079740774</v>
      </c>
      <c r="K448" s="234"/>
      <c r="L448" s="16"/>
    </row>
    <row r="449" spans="2:12" ht="48" customHeight="1" x14ac:dyDescent="0.2">
      <c r="B449" s="273" t="s">
        <v>489</v>
      </c>
      <c r="C449" s="96">
        <v>906</v>
      </c>
      <c r="D449" s="69" t="s">
        <v>99</v>
      </c>
      <c r="E449" s="75" t="s">
        <v>391</v>
      </c>
      <c r="F449" s="65"/>
      <c r="G449" s="222">
        <f>G450</f>
        <v>35135.1</v>
      </c>
      <c r="H449" s="222">
        <f t="shared" si="190"/>
        <v>35135.1</v>
      </c>
      <c r="I449" s="222">
        <f t="shared" si="190"/>
        <v>8919.9</v>
      </c>
      <c r="J449" s="274">
        <f t="shared" si="174"/>
        <v>25.387433079740774</v>
      </c>
      <c r="K449" s="234"/>
      <c r="L449" s="16"/>
    </row>
    <row r="450" spans="2:12" ht="63.75" customHeight="1" x14ac:dyDescent="0.2">
      <c r="B450" s="276" t="s">
        <v>64</v>
      </c>
      <c r="C450" s="88">
        <v>906</v>
      </c>
      <c r="D450" s="69" t="s">
        <v>99</v>
      </c>
      <c r="E450" s="76" t="s">
        <v>453</v>
      </c>
      <c r="F450" s="78"/>
      <c r="G450" s="221">
        <f>G451+G454</f>
        <v>35135.1</v>
      </c>
      <c r="H450" s="221">
        <f t="shared" ref="H450:I450" si="191">H451+H454</f>
        <v>35135.1</v>
      </c>
      <c r="I450" s="221">
        <f t="shared" si="191"/>
        <v>8919.9</v>
      </c>
      <c r="J450" s="275">
        <f t="shared" si="174"/>
        <v>25.387433079740774</v>
      </c>
      <c r="K450" s="234"/>
      <c r="L450" s="16"/>
    </row>
    <row r="451" spans="2:12" ht="64.5" customHeight="1" x14ac:dyDescent="0.2">
      <c r="B451" s="276" t="s">
        <v>65</v>
      </c>
      <c r="C451" s="88">
        <v>906</v>
      </c>
      <c r="D451" s="69" t="s">
        <v>99</v>
      </c>
      <c r="E451" s="103" t="s">
        <v>454</v>
      </c>
      <c r="F451" s="64"/>
      <c r="G451" s="221">
        <f>G452+G453</f>
        <v>35116.199999999997</v>
      </c>
      <c r="H451" s="221">
        <f t="shared" ref="H451:I451" si="192">H452+H453</f>
        <v>35116.199999999997</v>
      </c>
      <c r="I451" s="221">
        <f t="shared" si="192"/>
        <v>8919.9</v>
      </c>
      <c r="J451" s="275">
        <f t="shared" si="174"/>
        <v>25.401096929622224</v>
      </c>
      <c r="K451" s="234"/>
      <c r="L451" s="16"/>
    </row>
    <row r="452" spans="2:12" ht="15.75" customHeight="1" x14ac:dyDescent="0.2">
      <c r="B452" s="276" t="s">
        <v>130</v>
      </c>
      <c r="C452" s="88">
        <v>906</v>
      </c>
      <c r="D452" s="69" t="s">
        <v>99</v>
      </c>
      <c r="E452" s="76" t="s">
        <v>454</v>
      </c>
      <c r="F452" s="64" t="s">
        <v>126</v>
      </c>
      <c r="G452" s="220">
        <v>16887.900000000001</v>
      </c>
      <c r="H452" s="229">
        <v>16887.900000000001</v>
      </c>
      <c r="I452" s="229">
        <v>4143.7</v>
      </c>
      <c r="J452" s="275">
        <f t="shared" si="174"/>
        <v>24.536502466262824</v>
      </c>
      <c r="K452" s="234"/>
      <c r="L452" s="16"/>
    </row>
    <row r="453" spans="2:12" ht="15" customHeight="1" x14ac:dyDescent="0.2">
      <c r="B453" s="276" t="s">
        <v>129</v>
      </c>
      <c r="C453" s="88">
        <v>906</v>
      </c>
      <c r="D453" s="69" t="s">
        <v>99</v>
      </c>
      <c r="E453" s="76" t="s">
        <v>454</v>
      </c>
      <c r="F453" s="64" t="s">
        <v>127</v>
      </c>
      <c r="G453" s="220">
        <v>18228.3</v>
      </c>
      <c r="H453" s="229">
        <v>18228.3</v>
      </c>
      <c r="I453" s="229">
        <v>4776.2</v>
      </c>
      <c r="J453" s="275">
        <f t="shared" si="174"/>
        <v>26.20211429480533</v>
      </c>
      <c r="K453" s="234"/>
      <c r="L453" s="16"/>
    </row>
    <row r="454" spans="2:12" ht="78.75" customHeight="1" x14ac:dyDescent="0.2">
      <c r="B454" s="283" t="s">
        <v>656</v>
      </c>
      <c r="C454" s="88">
        <v>906</v>
      </c>
      <c r="D454" s="69" t="s">
        <v>99</v>
      </c>
      <c r="E454" s="103" t="s">
        <v>356</v>
      </c>
      <c r="F454" s="64"/>
      <c r="G454" s="220">
        <f>G455</f>
        <v>18.899999999999999</v>
      </c>
      <c r="H454" s="220">
        <f t="shared" ref="H454:I454" si="193">H455</f>
        <v>18.899999999999999</v>
      </c>
      <c r="I454" s="220">
        <f t="shared" si="193"/>
        <v>0</v>
      </c>
      <c r="J454" s="275">
        <f t="shared" si="174"/>
        <v>0</v>
      </c>
      <c r="K454" s="234"/>
      <c r="L454" s="16"/>
    </row>
    <row r="455" spans="2:12" ht="18" customHeight="1" thickBot="1" x14ac:dyDescent="0.25">
      <c r="B455" s="277" t="s">
        <v>130</v>
      </c>
      <c r="C455" s="73">
        <v>906</v>
      </c>
      <c r="D455" s="65" t="s">
        <v>99</v>
      </c>
      <c r="E455" s="95" t="s">
        <v>356</v>
      </c>
      <c r="F455" s="78" t="s">
        <v>126</v>
      </c>
      <c r="G455" s="221">
        <v>18.899999999999999</v>
      </c>
      <c r="H455" s="245">
        <v>18.899999999999999</v>
      </c>
      <c r="I455" s="245">
        <v>0</v>
      </c>
      <c r="J455" s="278">
        <f t="shared" si="174"/>
        <v>0</v>
      </c>
      <c r="K455" s="234"/>
      <c r="L455" s="16"/>
    </row>
    <row r="456" spans="2:12" ht="33" customHeight="1" thickBot="1" x14ac:dyDescent="0.25">
      <c r="B456" s="244" t="s">
        <v>520</v>
      </c>
      <c r="C456" s="67">
        <v>906</v>
      </c>
      <c r="D456" s="62" t="s">
        <v>289</v>
      </c>
      <c r="E456" s="92"/>
      <c r="F456" s="62"/>
      <c r="G456" s="218">
        <f>G457</f>
        <v>21016</v>
      </c>
      <c r="H456" s="218">
        <f t="shared" ref="H456:I456" si="194">H457</f>
        <v>21016</v>
      </c>
      <c r="I456" s="218">
        <f t="shared" si="194"/>
        <v>30</v>
      </c>
      <c r="J456" s="248">
        <f t="shared" si="174"/>
        <v>0.14274838218500191</v>
      </c>
      <c r="K456" s="234"/>
      <c r="L456" s="16"/>
    </row>
    <row r="457" spans="2:12" ht="48" customHeight="1" x14ac:dyDescent="0.2">
      <c r="B457" s="273" t="s">
        <v>489</v>
      </c>
      <c r="C457" s="96">
        <v>906</v>
      </c>
      <c r="D457" s="69" t="s">
        <v>289</v>
      </c>
      <c r="E457" s="75" t="s">
        <v>391</v>
      </c>
      <c r="F457" s="69"/>
      <c r="G457" s="219">
        <f>G458+G465</f>
        <v>21016</v>
      </c>
      <c r="H457" s="219">
        <f t="shared" ref="H457:I457" si="195">H458+H465</f>
        <v>21016</v>
      </c>
      <c r="I457" s="219">
        <f t="shared" si="195"/>
        <v>30</v>
      </c>
      <c r="J457" s="274">
        <f t="shared" si="174"/>
        <v>0.14274838218500191</v>
      </c>
      <c r="K457" s="234"/>
      <c r="L457" s="16"/>
    </row>
    <row r="458" spans="2:12" ht="61.5" customHeight="1" x14ac:dyDescent="0.2">
      <c r="B458" s="276" t="s">
        <v>64</v>
      </c>
      <c r="C458" s="88">
        <v>906</v>
      </c>
      <c r="D458" s="64" t="s">
        <v>289</v>
      </c>
      <c r="E458" s="76" t="s">
        <v>453</v>
      </c>
      <c r="F458" s="64"/>
      <c r="G458" s="220">
        <f>G459+G461+G463</f>
        <v>18138</v>
      </c>
      <c r="H458" s="220">
        <f t="shared" ref="H458:I458" si="196">H459+H461+H463</f>
        <v>18138</v>
      </c>
      <c r="I458" s="220">
        <f t="shared" si="196"/>
        <v>30</v>
      </c>
      <c r="J458" s="275">
        <f t="shared" si="174"/>
        <v>0.16539861065167052</v>
      </c>
      <c r="K458" s="234"/>
      <c r="L458" s="16"/>
    </row>
    <row r="459" spans="2:12" ht="45.75" customHeight="1" x14ac:dyDescent="0.2">
      <c r="B459" s="276" t="s">
        <v>66</v>
      </c>
      <c r="C459" s="88">
        <v>906</v>
      </c>
      <c r="D459" s="64" t="s">
        <v>289</v>
      </c>
      <c r="E459" s="76" t="s">
        <v>82</v>
      </c>
      <c r="F459" s="64"/>
      <c r="G459" s="220">
        <f>G460</f>
        <v>5505.8</v>
      </c>
      <c r="H459" s="220">
        <f t="shared" ref="H459:I459" si="197">H460</f>
        <v>5505.8</v>
      </c>
      <c r="I459" s="220">
        <f t="shared" si="197"/>
        <v>0</v>
      </c>
      <c r="J459" s="275">
        <f t="shared" si="174"/>
        <v>0</v>
      </c>
      <c r="K459" s="234"/>
      <c r="L459" s="16"/>
    </row>
    <row r="460" spans="2:12" ht="31.5" customHeight="1" x14ac:dyDescent="0.2">
      <c r="B460" s="276" t="s">
        <v>258</v>
      </c>
      <c r="C460" s="88">
        <v>906</v>
      </c>
      <c r="D460" s="64" t="s">
        <v>289</v>
      </c>
      <c r="E460" s="76" t="s">
        <v>82</v>
      </c>
      <c r="F460" s="64" t="s">
        <v>510</v>
      </c>
      <c r="G460" s="220">
        <v>5505.8</v>
      </c>
      <c r="H460" s="229">
        <v>5505.8</v>
      </c>
      <c r="I460" s="229">
        <v>0</v>
      </c>
      <c r="J460" s="275">
        <f t="shared" si="174"/>
        <v>0</v>
      </c>
      <c r="K460" s="234"/>
      <c r="L460" s="16"/>
    </row>
    <row r="461" spans="2:12" ht="77.25" customHeight="1" x14ac:dyDescent="0.2">
      <c r="B461" s="276" t="s">
        <v>597</v>
      </c>
      <c r="C461" s="88">
        <v>906</v>
      </c>
      <c r="D461" s="64" t="s">
        <v>289</v>
      </c>
      <c r="E461" s="76" t="s">
        <v>107</v>
      </c>
      <c r="F461" s="64"/>
      <c r="G461" s="220">
        <f>G462</f>
        <v>11632.2</v>
      </c>
      <c r="H461" s="220">
        <f t="shared" ref="H461:I461" si="198">H462</f>
        <v>11632.2</v>
      </c>
      <c r="I461" s="220">
        <f t="shared" si="198"/>
        <v>0</v>
      </c>
      <c r="J461" s="275">
        <f t="shared" si="174"/>
        <v>0</v>
      </c>
      <c r="K461" s="234"/>
      <c r="L461" s="16"/>
    </row>
    <row r="462" spans="2:12" ht="30" customHeight="1" x14ac:dyDescent="0.2">
      <c r="B462" s="276" t="s">
        <v>258</v>
      </c>
      <c r="C462" s="73">
        <v>906</v>
      </c>
      <c r="D462" s="64" t="s">
        <v>289</v>
      </c>
      <c r="E462" s="76" t="s">
        <v>107</v>
      </c>
      <c r="F462" s="78" t="s">
        <v>510</v>
      </c>
      <c r="G462" s="221">
        <v>11632.2</v>
      </c>
      <c r="H462" s="229">
        <v>11632.2</v>
      </c>
      <c r="I462" s="229">
        <v>0</v>
      </c>
      <c r="J462" s="275">
        <f t="shared" si="174"/>
        <v>0</v>
      </c>
      <c r="K462" s="234"/>
      <c r="L462" s="16"/>
    </row>
    <row r="463" spans="2:12" ht="31.5" customHeight="1" x14ac:dyDescent="0.2">
      <c r="B463" s="276" t="s">
        <v>254</v>
      </c>
      <c r="C463" s="88">
        <v>906</v>
      </c>
      <c r="D463" s="64" t="s">
        <v>289</v>
      </c>
      <c r="E463" s="76" t="s">
        <v>83</v>
      </c>
      <c r="F463" s="64"/>
      <c r="G463" s="220">
        <f>G464</f>
        <v>1000</v>
      </c>
      <c r="H463" s="220">
        <f t="shared" ref="H463:I463" si="199">H464</f>
        <v>1000</v>
      </c>
      <c r="I463" s="220">
        <f t="shared" si="199"/>
        <v>30</v>
      </c>
      <c r="J463" s="275">
        <f t="shared" si="174"/>
        <v>3</v>
      </c>
      <c r="K463" s="234"/>
      <c r="L463" s="16"/>
    </row>
    <row r="464" spans="2:12" ht="16.5" customHeight="1" x14ac:dyDescent="0.2">
      <c r="B464" s="276" t="s">
        <v>128</v>
      </c>
      <c r="C464" s="88">
        <v>906</v>
      </c>
      <c r="D464" s="64" t="s">
        <v>289</v>
      </c>
      <c r="E464" s="103" t="s">
        <v>83</v>
      </c>
      <c r="F464" s="64" t="s">
        <v>127</v>
      </c>
      <c r="G464" s="220">
        <v>1000</v>
      </c>
      <c r="H464" s="229">
        <v>1000</v>
      </c>
      <c r="I464" s="229">
        <v>30</v>
      </c>
      <c r="J464" s="275">
        <f t="shared" si="174"/>
        <v>3</v>
      </c>
      <c r="K464" s="234"/>
      <c r="L464" s="16"/>
    </row>
    <row r="465" spans="2:12" ht="62.25" customHeight="1" x14ac:dyDescent="0.2">
      <c r="B465" s="276" t="s">
        <v>76</v>
      </c>
      <c r="C465" s="88">
        <v>906</v>
      </c>
      <c r="D465" s="78" t="s">
        <v>289</v>
      </c>
      <c r="E465" s="76" t="s">
        <v>80</v>
      </c>
      <c r="F465" s="64"/>
      <c r="G465" s="220">
        <f>G466</f>
        <v>2878</v>
      </c>
      <c r="H465" s="220">
        <f t="shared" ref="H465:I466" si="200">H466</f>
        <v>2878</v>
      </c>
      <c r="I465" s="220">
        <f t="shared" si="200"/>
        <v>0</v>
      </c>
      <c r="J465" s="275">
        <f t="shared" si="174"/>
        <v>0</v>
      </c>
      <c r="K465" s="234"/>
      <c r="L465" s="16"/>
    </row>
    <row r="466" spans="2:12" ht="80.25" customHeight="1" x14ac:dyDescent="0.2">
      <c r="B466" s="276" t="s">
        <v>49</v>
      </c>
      <c r="C466" s="88">
        <v>906</v>
      </c>
      <c r="D466" s="78" t="s">
        <v>289</v>
      </c>
      <c r="E466" s="103" t="s">
        <v>108</v>
      </c>
      <c r="F466" s="64"/>
      <c r="G466" s="220">
        <f>G467</f>
        <v>2878</v>
      </c>
      <c r="H466" s="220">
        <f t="shared" si="200"/>
        <v>2878</v>
      </c>
      <c r="I466" s="220">
        <f t="shared" si="200"/>
        <v>0</v>
      </c>
      <c r="J466" s="275">
        <f t="shared" ref="J466:J529" si="201">I466/H466*100</f>
        <v>0</v>
      </c>
      <c r="K466" s="234"/>
      <c r="L466" s="16"/>
    </row>
    <row r="467" spans="2:12" ht="15" customHeight="1" thickBot="1" x14ac:dyDescent="0.25">
      <c r="B467" s="277" t="s">
        <v>129</v>
      </c>
      <c r="C467" s="73">
        <v>906</v>
      </c>
      <c r="D467" s="78" t="s">
        <v>289</v>
      </c>
      <c r="E467" s="95" t="s">
        <v>108</v>
      </c>
      <c r="F467" s="78" t="s">
        <v>127</v>
      </c>
      <c r="G467" s="221">
        <v>2878</v>
      </c>
      <c r="H467" s="245">
        <v>2878</v>
      </c>
      <c r="I467" s="245">
        <v>0</v>
      </c>
      <c r="J467" s="278">
        <f t="shared" si="201"/>
        <v>0</v>
      </c>
      <c r="K467" s="234"/>
      <c r="L467" s="16"/>
    </row>
    <row r="468" spans="2:12" ht="15" customHeight="1" thickBot="1" x14ac:dyDescent="0.25">
      <c r="B468" s="244" t="s">
        <v>521</v>
      </c>
      <c r="C468" s="67">
        <v>906</v>
      </c>
      <c r="D468" s="62" t="s">
        <v>296</v>
      </c>
      <c r="E468" s="92"/>
      <c r="F468" s="61"/>
      <c r="G468" s="218">
        <f>G469</f>
        <v>26950.3</v>
      </c>
      <c r="H468" s="218">
        <f t="shared" ref="H468:I469" si="202">H469</f>
        <v>26950.3</v>
      </c>
      <c r="I468" s="218">
        <f t="shared" si="202"/>
        <v>6451.8</v>
      </c>
      <c r="J468" s="248">
        <f t="shared" si="201"/>
        <v>23.939622193444972</v>
      </c>
      <c r="K468" s="234"/>
      <c r="L468" s="16"/>
    </row>
    <row r="469" spans="2:12" ht="45.75" customHeight="1" x14ac:dyDescent="0.2">
      <c r="B469" s="273" t="s">
        <v>489</v>
      </c>
      <c r="C469" s="96">
        <v>906</v>
      </c>
      <c r="D469" s="69" t="s">
        <v>296</v>
      </c>
      <c r="E469" s="75" t="s">
        <v>391</v>
      </c>
      <c r="F469" s="85"/>
      <c r="G469" s="219">
        <f>G470</f>
        <v>26950.3</v>
      </c>
      <c r="H469" s="219">
        <f t="shared" si="202"/>
        <v>26950.3</v>
      </c>
      <c r="I469" s="219">
        <f t="shared" si="202"/>
        <v>6451.8</v>
      </c>
      <c r="J469" s="274">
        <f t="shared" si="201"/>
        <v>23.939622193444972</v>
      </c>
      <c r="K469" s="234"/>
      <c r="L469" s="16"/>
    </row>
    <row r="470" spans="2:12" ht="60" customHeight="1" x14ac:dyDescent="0.2">
      <c r="B470" s="276" t="s">
        <v>216</v>
      </c>
      <c r="C470" s="88">
        <v>906</v>
      </c>
      <c r="D470" s="64" t="s">
        <v>296</v>
      </c>
      <c r="E470" s="76" t="s">
        <v>455</v>
      </c>
      <c r="F470" s="120"/>
      <c r="G470" s="220">
        <f>G471+G474</f>
        <v>26950.3</v>
      </c>
      <c r="H470" s="220">
        <f t="shared" ref="H470:I470" si="203">H471+H474</f>
        <v>26950.3</v>
      </c>
      <c r="I470" s="220">
        <f t="shared" si="203"/>
        <v>6451.8</v>
      </c>
      <c r="J470" s="275">
        <f t="shared" si="201"/>
        <v>23.939622193444972</v>
      </c>
      <c r="K470" s="234"/>
      <c r="L470" s="16"/>
    </row>
    <row r="471" spans="2:12" ht="32.25" customHeight="1" x14ac:dyDescent="0.2">
      <c r="B471" s="206" t="s">
        <v>197</v>
      </c>
      <c r="C471" s="88">
        <v>906</v>
      </c>
      <c r="D471" s="64" t="s">
        <v>296</v>
      </c>
      <c r="E471" s="76" t="s">
        <v>172</v>
      </c>
      <c r="F471" s="64"/>
      <c r="G471" s="220">
        <f>G472+G473</f>
        <v>4809.8</v>
      </c>
      <c r="H471" s="220">
        <f t="shared" ref="H471:I471" si="204">H472+H473</f>
        <v>4809.8</v>
      </c>
      <c r="I471" s="220">
        <f t="shared" si="204"/>
        <v>942.6</v>
      </c>
      <c r="J471" s="275">
        <f t="shared" si="201"/>
        <v>19.597488461058671</v>
      </c>
      <c r="K471" s="234"/>
      <c r="L471" s="16"/>
    </row>
    <row r="472" spans="2:12" ht="32.25" customHeight="1" x14ac:dyDescent="0.2">
      <c r="B472" s="276" t="s">
        <v>196</v>
      </c>
      <c r="C472" s="88">
        <v>906</v>
      </c>
      <c r="D472" s="64" t="s">
        <v>296</v>
      </c>
      <c r="E472" s="76" t="s">
        <v>172</v>
      </c>
      <c r="F472" s="64" t="s">
        <v>195</v>
      </c>
      <c r="G472" s="220">
        <v>4630.7</v>
      </c>
      <c r="H472" s="229">
        <v>4630.7</v>
      </c>
      <c r="I472" s="229">
        <v>903.5</v>
      </c>
      <c r="J472" s="275">
        <f t="shared" si="201"/>
        <v>19.51108903621483</v>
      </c>
      <c r="K472" s="234"/>
      <c r="L472" s="16"/>
    </row>
    <row r="473" spans="2:12" ht="44.25" customHeight="1" x14ac:dyDescent="0.2">
      <c r="B473" s="276" t="s">
        <v>199</v>
      </c>
      <c r="C473" s="88">
        <v>906</v>
      </c>
      <c r="D473" s="64" t="s">
        <v>296</v>
      </c>
      <c r="E473" s="76" t="s">
        <v>172</v>
      </c>
      <c r="F473" s="64" t="s">
        <v>198</v>
      </c>
      <c r="G473" s="220">
        <v>179.1</v>
      </c>
      <c r="H473" s="229">
        <v>179.1</v>
      </c>
      <c r="I473" s="229">
        <v>39.1</v>
      </c>
      <c r="J473" s="275">
        <f t="shared" si="201"/>
        <v>21.831379117811281</v>
      </c>
      <c r="K473" s="234"/>
      <c r="L473" s="16"/>
    </row>
    <row r="474" spans="2:12" ht="31.5" customHeight="1" x14ac:dyDescent="0.2">
      <c r="B474" s="276" t="s">
        <v>110</v>
      </c>
      <c r="C474" s="88">
        <v>906</v>
      </c>
      <c r="D474" s="64" t="s">
        <v>296</v>
      </c>
      <c r="E474" s="103" t="s">
        <v>456</v>
      </c>
      <c r="F474" s="64"/>
      <c r="G474" s="220">
        <f>G475</f>
        <v>22140.5</v>
      </c>
      <c r="H474" s="220">
        <f t="shared" ref="H474:I474" si="205">H475</f>
        <v>22140.5</v>
      </c>
      <c r="I474" s="220">
        <f t="shared" si="205"/>
        <v>5509.2</v>
      </c>
      <c r="J474" s="275">
        <f t="shared" si="201"/>
        <v>24.8829068900883</v>
      </c>
      <c r="K474" s="234"/>
      <c r="L474" s="16"/>
    </row>
    <row r="475" spans="2:12" ht="15.75" customHeight="1" thickBot="1" x14ac:dyDescent="0.25">
      <c r="B475" s="277" t="s">
        <v>130</v>
      </c>
      <c r="C475" s="73">
        <v>906</v>
      </c>
      <c r="D475" s="78" t="s">
        <v>296</v>
      </c>
      <c r="E475" s="95" t="s">
        <v>456</v>
      </c>
      <c r="F475" s="78" t="s">
        <v>126</v>
      </c>
      <c r="G475" s="221">
        <v>22140.5</v>
      </c>
      <c r="H475" s="245">
        <v>22140.5</v>
      </c>
      <c r="I475" s="245">
        <v>5509.2</v>
      </c>
      <c r="J475" s="278">
        <f t="shared" si="201"/>
        <v>24.8829068900883</v>
      </c>
      <c r="K475" s="234"/>
      <c r="L475" s="16"/>
    </row>
    <row r="476" spans="2:12" ht="16.5" customHeight="1" thickBot="1" x14ac:dyDescent="0.25">
      <c r="B476" s="238" t="s">
        <v>317</v>
      </c>
      <c r="C476" s="58">
        <v>906</v>
      </c>
      <c r="D476" s="61" t="s">
        <v>140</v>
      </c>
      <c r="E476" s="97"/>
      <c r="F476" s="61"/>
      <c r="G476" s="217">
        <f>G477</f>
        <v>816</v>
      </c>
      <c r="H476" s="217">
        <f t="shared" ref="H476:I477" si="206">H477</f>
        <v>816</v>
      </c>
      <c r="I476" s="217">
        <f t="shared" si="206"/>
        <v>201.5</v>
      </c>
      <c r="J476" s="239">
        <f t="shared" si="201"/>
        <v>24.693627450980394</v>
      </c>
      <c r="K476" s="234"/>
      <c r="L476" s="16"/>
    </row>
    <row r="477" spans="2:12" ht="15.75" customHeight="1" thickBot="1" x14ac:dyDescent="0.25">
      <c r="B477" s="244" t="s">
        <v>522</v>
      </c>
      <c r="C477" s="67">
        <v>906</v>
      </c>
      <c r="D477" s="62">
        <v>1001</v>
      </c>
      <c r="E477" s="92"/>
      <c r="F477" s="62"/>
      <c r="G477" s="218">
        <f>G478</f>
        <v>816</v>
      </c>
      <c r="H477" s="218">
        <f t="shared" si="206"/>
        <v>816</v>
      </c>
      <c r="I477" s="218">
        <f t="shared" si="206"/>
        <v>201.5</v>
      </c>
      <c r="J477" s="248">
        <f t="shared" si="201"/>
        <v>24.693627450980394</v>
      </c>
      <c r="K477" s="234"/>
      <c r="L477" s="16"/>
    </row>
    <row r="478" spans="2:12" ht="45" customHeight="1" x14ac:dyDescent="0.2">
      <c r="B478" s="281" t="s">
        <v>489</v>
      </c>
      <c r="C478" s="96">
        <v>906</v>
      </c>
      <c r="D478" s="69" t="s">
        <v>297</v>
      </c>
      <c r="E478" s="75" t="s">
        <v>391</v>
      </c>
      <c r="F478" s="69"/>
      <c r="G478" s="219">
        <f>G480</f>
        <v>816</v>
      </c>
      <c r="H478" s="219">
        <f t="shared" ref="H478:I478" si="207">H480</f>
        <v>816</v>
      </c>
      <c r="I478" s="219">
        <f t="shared" si="207"/>
        <v>201.5</v>
      </c>
      <c r="J478" s="274">
        <f t="shared" si="201"/>
        <v>24.693627450980394</v>
      </c>
      <c r="K478" s="234"/>
      <c r="L478" s="16"/>
    </row>
    <row r="479" spans="2:12" ht="63" customHeight="1" x14ac:dyDescent="0.2">
      <c r="B479" s="206" t="s">
        <v>109</v>
      </c>
      <c r="C479" s="96">
        <v>906</v>
      </c>
      <c r="D479" s="69" t="s">
        <v>297</v>
      </c>
      <c r="E479" s="76" t="s">
        <v>455</v>
      </c>
      <c r="F479" s="69"/>
      <c r="G479" s="219">
        <f>G480</f>
        <v>816</v>
      </c>
      <c r="H479" s="219">
        <f t="shared" ref="H479:I480" si="208">H480</f>
        <v>816</v>
      </c>
      <c r="I479" s="219">
        <f t="shared" si="208"/>
        <v>201.5</v>
      </c>
      <c r="J479" s="275">
        <f t="shared" si="201"/>
        <v>24.693627450980394</v>
      </c>
      <c r="K479" s="234"/>
      <c r="L479" s="16"/>
    </row>
    <row r="480" spans="2:12" ht="62.25" customHeight="1" x14ac:dyDescent="0.2">
      <c r="B480" s="206" t="s">
        <v>160</v>
      </c>
      <c r="C480" s="88">
        <v>906</v>
      </c>
      <c r="D480" s="64" t="s">
        <v>297</v>
      </c>
      <c r="E480" s="103" t="s">
        <v>457</v>
      </c>
      <c r="F480" s="64"/>
      <c r="G480" s="220">
        <f>G481</f>
        <v>816</v>
      </c>
      <c r="H480" s="220">
        <f t="shared" si="208"/>
        <v>816</v>
      </c>
      <c r="I480" s="220">
        <f t="shared" si="208"/>
        <v>201.5</v>
      </c>
      <c r="J480" s="275">
        <f t="shared" si="201"/>
        <v>24.693627450980394</v>
      </c>
      <c r="K480" s="234"/>
      <c r="L480" s="16"/>
    </row>
    <row r="481" spans="2:12" ht="30.75" customHeight="1" thickBot="1" x14ac:dyDescent="0.25">
      <c r="B481" s="285" t="s">
        <v>258</v>
      </c>
      <c r="C481" s="73">
        <v>906</v>
      </c>
      <c r="D481" s="78" t="s">
        <v>297</v>
      </c>
      <c r="E481" s="95" t="s">
        <v>457</v>
      </c>
      <c r="F481" s="78" t="s">
        <v>510</v>
      </c>
      <c r="G481" s="221">
        <v>816</v>
      </c>
      <c r="H481" s="245">
        <v>816</v>
      </c>
      <c r="I481" s="245">
        <v>201.5</v>
      </c>
      <c r="J481" s="278">
        <f t="shared" si="201"/>
        <v>24.693627450980394</v>
      </c>
      <c r="K481" s="234"/>
      <c r="L481" s="16"/>
    </row>
    <row r="482" spans="2:12" ht="16.5" customHeight="1" thickBot="1" x14ac:dyDescent="0.25">
      <c r="B482" s="238" t="s">
        <v>149</v>
      </c>
      <c r="C482" s="58">
        <v>906</v>
      </c>
      <c r="D482" s="61" t="s">
        <v>672</v>
      </c>
      <c r="E482" s="59"/>
      <c r="F482" s="93"/>
      <c r="G482" s="217">
        <f>G483</f>
        <v>41.1</v>
      </c>
      <c r="H482" s="217">
        <f t="shared" ref="H482:I486" si="209">H483</f>
        <v>41.1</v>
      </c>
      <c r="I482" s="217">
        <f t="shared" si="209"/>
        <v>0</v>
      </c>
      <c r="J482" s="239">
        <f t="shared" si="201"/>
        <v>0</v>
      </c>
      <c r="K482" s="234"/>
      <c r="L482" s="16"/>
    </row>
    <row r="483" spans="2:12" ht="14.25" customHeight="1" thickBot="1" x14ac:dyDescent="0.25">
      <c r="B483" s="250" t="s">
        <v>674</v>
      </c>
      <c r="C483" s="67">
        <v>906</v>
      </c>
      <c r="D483" s="62" t="s">
        <v>673</v>
      </c>
      <c r="E483" s="59"/>
      <c r="F483" s="93"/>
      <c r="G483" s="218">
        <f>G484</f>
        <v>41.1</v>
      </c>
      <c r="H483" s="218">
        <f t="shared" si="209"/>
        <v>41.1</v>
      </c>
      <c r="I483" s="218">
        <f t="shared" si="209"/>
        <v>0</v>
      </c>
      <c r="J483" s="248">
        <f t="shared" si="201"/>
        <v>0</v>
      </c>
      <c r="K483" s="234"/>
      <c r="L483" s="16"/>
    </row>
    <row r="484" spans="2:12" ht="47.25" customHeight="1" x14ac:dyDescent="0.2">
      <c r="B484" s="273" t="s">
        <v>489</v>
      </c>
      <c r="C484" s="71">
        <v>906</v>
      </c>
      <c r="D484" s="69" t="s">
        <v>673</v>
      </c>
      <c r="E484" s="75" t="s">
        <v>391</v>
      </c>
      <c r="F484" s="69"/>
      <c r="G484" s="219">
        <f>G485</f>
        <v>41.1</v>
      </c>
      <c r="H484" s="219">
        <f t="shared" si="209"/>
        <v>41.1</v>
      </c>
      <c r="I484" s="219">
        <f t="shared" si="209"/>
        <v>0</v>
      </c>
      <c r="J484" s="274">
        <f t="shared" si="201"/>
        <v>0</v>
      </c>
      <c r="K484" s="234"/>
      <c r="L484" s="16"/>
    </row>
    <row r="485" spans="2:12" ht="63" customHeight="1" x14ac:dyDescent="0.2">
      <c r="B485" s="276" t="s">
        <v>64</v>
      </c>
      <c r="C485" s="88">
        <v>906</v>
      </c>
      <c r="D485" s="64" t="s">
        <v>673</v>
      </c>
      <c r="E485" s="76" t="s">
        <v>453</v>
      </c>
      <c r="F485" s="64"/>
      <c r="G485" s="220">
        <f>G486</f>
        <v>41.1</v>
      </c>
      <c r="H485" s="220">
        <f t="shared" si="209"/>
        <v>41.1</v>
      </c>
      <c r="I485" s="220">
        <f t="shared" si="209"/>
        <v>0</v>
      </c>
      <c r="J485" s="275">
        <f t="shared" si="201"/>
        <v>0</v>
      </c>
      <c r="K485" s="234"/>
      <c r="L485" s="16"/>
    </row>
    <row r="486" spans="2:12" ht="63" customHeight="1" x14ac:dyDescent="0.2">
      <c r="B486" s="280" t="s">
        <v>675</v>
      </c>
      <c r="C486" s="96">
        <v>906</v>
      </c>
      <c r="D486" s="69" t="s">
        <v>673</v>
      </c>
      <c r="E486" s="75" t="s">
        <v>676</v>
      </c>
      <c r="F486" s="69"/>
      <c r="G486" s="219">
        <f>G487</f>
        <v>41.1</v>
      </c>
      <c r="H486" s="219">
        <f t="shared" si="209"/>
        <v>41.1</v>
      </c>
      <c r="I486" s="219">
        <f t="shared" si="209"/>
        <v>0</v>
      </c>
      <c r="J486" s="275">
        <f t="shared" si="201"/>
        <v>0</v>
      </c>
      <c r="K486" s="234"/>
      <c r="L486" s="16"/>
    </row>
    <row r="487" spans="2:12" ht="15.75" customHeight="1" thickBot="1" x14ac:dyDescent="0.25">
      <c r="B487" s="279" t="s">
        <v>130</v>
      </c>
      <c r="C487" s="71">
        <v>906</v>
      </c>
      <c r="D487" s="65" t="s">
        <v>673</v>
      </c>
      <c r="E487" s="94" t="s">
        <v>676</v>
      </c>
      <c r="F487" s="65" t="s">
        <v>126</v>
      </c>
      <c r="G487" s="222">
        <v>41.1</v>
      </c>
      <c r="H487" s="245">
        <v>41.1</v>
      </c>
      <c r="I487" s="245">
        <v>0</v>
      </c>
      <c r="J487" s="278">
        <f t="shared" si="201"/>
        <v>0</v>
      </c>
      <c r="K487" s="234"/>
      <c r="L487" s="16"/>
    </row>
    <row r="488" spans="2:12" ht="30" customHeight="1" thickBot="1" x14ac:dyDescent="0.25">
      <c r="B488" s="238" t="s">
        <v>593</v>
      </c>
      <c r="C488" s="58">
        <v>908</v>
      </c>
      <c r="D488" s="93"/>
      <c r="E488" s="92"/>
      <c r="F488" s="93"/>
      <c r="G488" s="217">
        <f>G489+G498+G522</f>
        <v>130617.5</v>
      </c>
      <c r="H488" s="217">
        <f t="shared" ref="H488:I488" si="210">H489+H498+H522</f>
        <v>130617.5</v>
      </c>
      <c r="I488" s="217">
        <f t="shared" si="210"/>
        <v>29329.100000000002</v>
      </c>
      <c r="J488" s="239">
        <f t="shared" si="201"/>
        <v>22.45418875724922</v>
      </c>
      <c r="K488" s="234"/>
      <c r="L488" s="16"/>
    </row>
    <row r="489" spans="2:12" ht="16.5" thickBot="1" x14ac:dyDescent="0.25">
      <c r="B489" s="238" t="s">
        <v>315</v>
      </c>
      <c r="C489" s="58">
        <v>908</v>
      </c>
      <c r="D489" s="61" t="s">
        <v>314</v>
      </c>
      <c r="E489" s="97"/>
      <c r="F489" s="61"/>
      <c r="G489" s="217">
        <f>G490</f>
        <v>53630.099999999991</v>
      </c>
      <c r="H489" s="217">
        <f t="shared" ref="H489:I491" si="211">H490</f>
        <v>53630.099999999991</v>
      </c>
      <c r="I489" s="217">
        <f t="shared" si="211"/>
        <v>12832</v>
      </c>
      <c r="J489" s="239">
        <f t="shared" si="201"/>
        <v>23.92686196743993</v>
      </c>
      <c r="K489" s="234"/>
      <c r="L489" s="16"/>
    </row>
    <row r="490" spans="2:12" ht="18" customHeight="1" thickBot="1" x14ac:dyDescent="0.25">
      <c r="B490" s="244" t="s">
        <v>98</v>
      </c>
      <c r="C490" s="67">
        <v>908</v>
      </c>
      <c r="D490" s="62" t="s">
        <v>99</v>
      </c>
      <c r="E490" s="93"/>
      <c r="F490" s="62"/>
      <c r="G490" s="218">
        <f>G491</f>
        <v>53630.099999999991</v>
      </c>
      <c r="H490" s="218">
        <f t="shared" si="211"/>
        <v>53630.099999999991</v>
      </c>
      <c r="I490" s="218">
        <f t="shared" si="211"/>
        <v>12832</v>
      </c>
      <c r="J490" s="248">
        <f t="shared" si="201"/>
        <v>23.92686196743993</v>
      </c>
      <c r="K490" s="234"/>
      <c r="L490" s="16"/>
    </row>
    <row r="491" spans="2:12" ht="48" customHeight="1" x14ac:dyDescent="0.2">
      <c r="B491" s="280" t="s">
        <v>266</v>
      </c>
      <c r="C491" s="96">
        <v>908</v>
      </c>
      <c r="D491" s="69" t="s">
        <v>99</v>
      </c>
      <c r="E491" s="69" t="s">
        <v>69</v>
      </c>
      <c r="F491" s="63"/>
      <c r="G491" s="219">
        <f>G492</f>
        <v>53630.099999999991</v>
      </c>
      <c r="H491" s="219">
        <f t="shared" si="211"/>
        <v>53630.099999999991</v>
      </c>
      <c r="I491" s="219">
        <f t="shared" si="211"/>
        <v>12832</v>
      </c>
      <c r="J491" s="274">
        <f t="shared" si="201"/>
        <v>23.92686196743993</v>
      </c>
      <c r="K491" s="234"/>
      <c r="L491" s="16"/>
    </row>
    <row r="492" spans="2:12" ht="30.75" customHeight="1" x14ac:dyDescent="0.2">
      <c r="B492" s="276" t="s">
        <v>267</v>
      </c>
      <c r="C492" s="88">
        <v>908</v>
      </c>
      <c r="D492" s="69" t="s">
        <v>99</v>
      </c>
      <c r="E492" s="76" t="s">
        <v>71</v>
      </c>
      <c r="F492" s="64"/>
      <c r="G492" s="220">
        <f>G493+G496</f>
        <v>53630.099999999991</v>
      </c>
      <c r="H492" s="220">
        <f t="shared" ref="H492:I492" si="212">H493+H496</f>
        <v>53630.099999999991</v>
      </c>
      <c r="I492" s="220">
        <f t="shared" si="212"/>
        <v>12832</v>
      </c>
      <c r="J492" s="275">
        <f t="shared" si="201"/>
        <v>23.92686196743993</v>
      </c>
      <c r="K492" s="234"/>
      <c r="L492" s="16"/>
    </row>
    <row r="493" spans="2:12" ht="47.25" customHeight="1" x14ac:dyDescent="0.2">
      <c r="B493" s="206" t="s">
        <v>84</v>
      </c>
      <c r="C493" s="88">
        <v>908</v>
      </c>
      <c r="D493" s="69" t="s">
        <v>99</v>
      </c>
      <c r="E493" s="76" t="s">
        <v>70</v>
      </c>
      <c r="F493" s="64"/>
      <c r="G493" s="220">
        <f>G494+G495</f>
        <v>51354.399999999994</v>
      </c>
      <c r="H493" s="220">
        <f t="shared" ref="H493:I493" si="213">H494+H495</f>
        <v>51354.399999999994</v>
      </c>
      <c r="I493" s="220">
        <f t="shared" si="213"/>
        <v>12832</v>
      </c>
      <c r="J493" s="275">
        <f t="shared" si="201"/>
        <v>24.987148131416202</v>
      </c>
      <c r="K493" s="234"/>
      <c r="L493" s="16"/>
    </row>
    <row r="494" spans="2:12" ht="16.5" customHeight="1" x14ac:dyDescent="0.2">
      <c r="B494" s="276" t="s">
        <v>125</v>
      </c>
      <c r="C494" s="88">
        <v>908</v>
      </c>
      <c r="D494" s="69" t="s">
        <v>99</v>
      </c>
      <c r="E494" s="76" t="s">
        <v>70</v>
      </c>
      <c r="F494" s="64" t="s">
        <v>126</v>
      </c>
      <c r="G494" s="220">
        <v>44906.7</v>
      </c>
      <c r="H494" s="229">
        <v>44906.7</v>
      </c>
      <c r="I494" s="229">
        <v>11200</v>
      </c>
      <c r="J494" s="275">
        <f t="shared" si="201"/>
        <v>24.940599064282168</v>
      </c>
      <c r="K494" s="234"/>
      <c r="L494" s="16"/>
    </row>
    <row r="495" spans="2:12" ht="17.25" customHeight="1" x14ac:dyDescent="0.2">
      <c r="B495" s="276" t="s">
        <v>128</v>
      </c>
      <c r="C495" s="88">
        <v>908</v>
      </c>
      <c r="D495" s="64" t="s">
        <v>99</v>
      </c>
      <c r="E495" s="76" t="s">
        <v>70</v>
      </c>
      <c r="F495" s="64" t="s">
        <v>127</v>
      </c>
      <c r="G495" s="220">
        <v>6447.7</v>
      </c>
      <c r="H495" s="229">
        <v>6447.7</v>
      </c>
      <c r="I495" s="229">
        <v>1632</v>
      </c>
      <c r="J495" s="275">
        <f t="shared" si="201"/>
        <v>25.311351334584426</v>
      </c>
      <c r="K495" s="234"/>
      <c r="L495" s="16"/>
    </row>
    <row r="496" spans="2:12" ht="94.5" customHeight="1" x14ac:dyDescent="0.2">
      <c r="B496" s="206" t="s">
        <v>563</v>
      </c>
      <c r="C496" s="88">
        <v>908</v>
      </c>
      <c r="D496" s="64" t="s">
        <v>99</v>
      </c>
      <c r="E496" s="76" t="s">
        <v>570</v>
      </c>
      <c r="F496" s="64"/>
      <c r="G496" s="220">
        <f>G497</f>
        <v>2275.6999999999998</v>
      </c>
      <c r="H496" s="220">
        <f t="shared" ref="H496:I496" si="214">H497</f>
        <v>2275.6999999999998</v>
      </c>
      <c r="I496" s="220">
        <f t="shared" si="214"/>
        <v>0</v>
      </c>
      <c r="J496" s="275">
        <f t="shared" si="201"/>
        <v>0</v>
      </c>
      <c r="K496" s="234"/>
      <c r="L496" s="16"/>
    </row>
    <row r="497" spans="2:12" ht="16.5" customHeight="1" thickBot="1" x14ac:dyDescent="0.25">
      <c r="B497" s="277" t="s">
        <v>125</v>
      </c>
      <c r="C497" s="73">
        <v>908</v>
      </c>
      <c r="D497" s="65" t="s">
        <v>99</v>
      </c>
      <c r="E497" s="95" t="s">
        <v>570</v>
      </c>
      <c r="F497" s="65" t="s">
        <v>126</v>
      </c>
      <c r="G497" s="222">
        <v>2275.6999999999998</v>
      </c>
      <c r="H497" s="245">
        <v>2275.6999999999998</v>
      </c>
      <c r="I497" s="245">
        <v>0</v>
      </c>
      <c r="J497" s="278">
        <f t="shared" si="201"/>
        <v>0</v>
      </c>
      <c r="K497" s="234"/>
      <c r="L497" s="16"/>
    </row>
    <row r="498" spans="2:12" ht="14.25" customHeight="1" thickBot="1" x14ac:dyDescent="0.25">
      <c r="B498" s="238" t="s">
        <v>148</v>
      </c>
      <c r="C498" s="58">
        <v>908</v>
      </c>
      <c r="D498" s="61" t="s">
        <v>316</v>
      </c>
      <c r="E498" s="97"/>
      <c r="F498" s="61"/>
      <c r="G498" s="217">
        <f>G499+G511</f>
        <v>76713.3</v>
      </c>
      <c r="H498" s="217">
        <f t="shared" ref="H498:I498" si="215">H499+H511</f>
        <v>76713.3</v>
      </c>
      <c r="I498" s="217">
        <f t="shared" si="215"/>
        <v>16429.400000000001</v>
      </c>
      <c r="J498" s="239">
        <f t="shared" si="201"/>
        <v>21.41662527879781</v>
      </c>
      <c r="K498" s="234"/>
      <c r="L498" s="16"/>
    </row>
    <row r="499" spans="2:12" ht="16.5" customHeight="1" thickBot="1" x14ac:dyDescent="0.25">
      <c r="B499" s="244" t="s">
        <v>298</v>
      </c>
      <c r="C499" s="67">
        <v>908</v>
      </c>
      <c r="D499" s="62" t="s">
        <v>299</v>
      </c>
      <c r="E499" s="92"/>
      <c r="F499" s="62"/>
      <c r="G499" s="218">
        <f>G500</f>
        <v>70854.600000000006</v>
      </c>
      <c r="H499" s="218">
        <f t="shared" ref="H499:I500" si="216">H500</f>
        <v>70854.600000000006</v>
      </c>
      <c r="I499" s="218">
        <f t="shared" si="216"/>
        <v>14922.5</v>
      </c>
      <c r="J499" s="248">
        <f t="shared" si="201"/>
        <v>21.060735647367991</v>
      </c>
      <c r="K499" s="234"/>
      <c r="L499" s="16"/>
    </row>
    <row r="500" spans="2:12" ht="45.75" customHeight="1" x14ac:dyDescent="0.2">
      <c r="B500" s="280" t="s">
        <v>266</v>
      </c>
      <c r="C500" s="96">
        <v>908</v>
      </c>
      <c r="D500" s="69" t="s">
        <v>299</v>
      </c>
      <c r="E500" s="103" t="s">
        <v>69</v>
      </c>
      <c r="F500" s="63"/>
      <c r="G500" s="219">
        <f>G501</f>
        <v>70854.600000000006</v>
      </c>
      <c r="H500" s="219">
        <f t="shared" si="216"/>
        <v>70854.600000000006</v>
      </c>
      <c r="I500" s="219">
        <f t="shared" si="216"/>
        <v>14922.5</v>
      </c>
      <c r="J500" s="274">
        <f t="shared" si="201"/>
        <v>21.060735647367991</v>
      </c>
      <c r="K500" s="234"/>
      <c r="L500" s="16"/>
    </row>
    <row r="501" spans="2:12" ht="61.5" customHeight="1" x14ac:dyDescent="0.2">
      <c r="B501" s="276" t="s">
        <v>187</v>
      </c>
      <c r="C501" s="88">
        <v>908</v>
      </c>
      <c r="D501" s="64" t="s">
        <v>299</v>
      </c>
      <c r="E501" s="76" t="s">
        <v>72</v>
      </c>
      <c r="F501" s="77"/>
      <c r="G501" s="220">
        <f>G502+G504+G506+G509</f>
        <v>70854.600000000006</v>
      </c>
      <c r="H501" s="220">
        <f t="shared" ref="H501:I501" si="217">H502+H504+H506+H509</f>
        <v>70854.600000000006</v>
      </c>
      <c r="I501" s="220">
        <f t="shared" si="217"/>
        <v>14922.5</v>
      </c>
      <c r="J501" s="275">
        <f t="shared" si="201"/>
        <v>21.060735647367991</v>
      </c>
      <c r="K501" s="234"/>
      <c r="L501" s="16"/>
    </row>
    <row r="502" spans="2:12" ht="49.5" customHeight="1" x14ac:dyDescent="0.2">
      <c r="B502" s="206" t="s">
        <v>188</v>
      </c>
      <c r="C502" s="88">
        <v>908</v>
      </c>
      <c r="D502" s="64" t="s">
        <v>299</v>
      </c>
      <c r="E502" s="76" t="s">
        <v>73</v>
      </c>
      <c r="F502" s="64"/>
      <c r="G502" s="220">
        <f>G503</f>
        <v>5470.4</v>
      </c>
      <c r="H502" s="220">
        <f t="shared" ref="H502:I502" si="218">H503</f>
        <v>5470.4</v>
      </c>
      <c r="I502" s="220">
        <f t="shared" si="218"/>
        <v>1367.6</v>
      </c>
      <c r="J502" s="275">
        <f t="shared" si="201"/>
        <v>25</v>
      </c>
      <c r="K502" s="234"/>
      <c r="L502" s="16"/>
    </row>
    <row r="503" spans="2:12" ht="14.25" customHeight="1" x14ac:dyDescent="0.2">
      <c r="B503" s="276" t="s">
        <v>125</v>
      </c>
      <c r="C503" s="88">
        <v>908</v>
      </c>
      <c r="D503" s="64" t="s">
        <v>299</v>
      </c>
      <c r="E503" s="76" t="s">
        <v>73</v>
      </c>
      <c r="F503" s="64" t="s">
        <v>126</v>
      </c>
      <c r="G503" s="220">
        <v>5470.4</v>
      </c>
      <c r="H503" s="229">
        <v>5470.4</v>
      </c>
      <c r="I503" s="229">
        <v>1367.6</v>
      </c>
      <c r="J503" s="275">
        <f t="shared" si="201"/>
        <v>25</v>
      </c>
      <c r="K503" s="234"/>
      <c r="L503" s="16"/>
    </row>
    <row r="504" spans="2:12" ht="61.5" customHeight="1" x14ac:dyDescent="0.2">
      <c r="B504" s="206" t="s">
        <v>189</v>
      </c>
      <c r="C504" s="88">
        <v>908</v>
      </c>
      <c r="D504" s="64" t="s">
        <v>299</v>
      </c>
      <c r="E504" s="76" t="s">
        <v>74</v>
      </c>
      <c r="F504" s="64"/>
      <c r="G504" s="220">
        <f>G505</f>
        <v>14710.5</v>
      </c>
      <c r="H504" s="220">
        <f t="shared" ref="H504:I504" si="219">H505</f>
        <v>14710.5</v>
      </c>
      <c r="I504" s="220">
        <f t="shared" si="219"/>
        <v>3677.4</v>
      </c>
      <c r="J504" s="275">
        <f t="shared" si="201"/>
        <v>24.998470480269198</v>
      </c>
      <c r="K504" s="234"/>
      <c r="L504" s="16"/>
    </row>
    <row r="505" spans="2:12" ht="16.5" customHeight="1" x14ac:dyDescent="0.2">
      <c r="B505" s="276" t="s">
        <v>125</v>
      </c>
      <c r="C505" s="88">
        <v>908</v>
      </c>
      <c r="D505" s="64" t="s">
        <v>299</v>
      </c>
      <c r="E505" s="76" t="s">
        <v>74</v>
      </c>
      <c r="F505" s="64" t="s">
        <v>126</v>
      </c>
      <c r="G505" s="220">
        <v>14710.5</v>
      </c>
      <c r="H505" s="229">
        <v>14710.5</v>
      </c>
      <c r="I505" s="229">
        <v>3677.4</v>
      </c>
      <c r="J505" s="275">
        <f t="shared" si="201"/>
        <v>24.998470480269198</v>
      </c>
      <c r="K505" s="234"/>
      <c r="L505" s="16"/>
    </row>
    <row r="506" spans="2:12" ht="32.25" customHeight="1" x14ac:dyDescent="0.2">
      <c r="B506" s="206" t="s">
        <v>190</v>
      </c>
      <c r="C506" s="88">
        <v>908</v>
      </c>
      <c r="D506" s="64" t="s">
        <v>299</v>
      </c>
      <c r="E506" s="76" t="s">
        <v>75</v>
      </c>
      <c r="F506" s="64"/>
      <c r="G506" s="220">
        <f>G507+G508</f>
        <v>43318.400000000001</v>
      </c>
      <c r="H506" s="220">
        <f t="shared" ref="H506:I506" si="220">H507+H508</f>
        <v>43318.400000000001</v>
      </c>
      <c r="I506" s="220">
        <f t="shared" si="220"/>
        <v>9877.5</v>
      </c>
      <c r="J506" s="275">
        <f t="shared" si="201"/>
        <v>22.802088719804978</v>
      </c>
      <c r="K506" s="234"/>
      <c r="L506" s="56"/>
    </row>
    <row r="507" spans="2:12" ht="17.25" customHeight="1" x14ac:dyDescent="0.2">
      <c r="B507" s="276" t="s">
        <v>125</v>
      </c>
      <c r="C507" s="88">
        <v>908</v>
      </c>
      <c r="D507" s="64" t="s">
        <v>299</v>
      </c>
      <c r="E507" s="76" t="s">
        <v>75</v>
      </c>
      <c r="F507" s="64" t="s">
        <v>126</v>
      </c>
      <c r="G507" s="220">
        <v>19719</v>
      </c>
      <c r="H507" s="230">
        <v>19719</v>
      </c>
      <c r="I507" s="230">
        <v>4277.7</v>
      </c>
      <c r="J507" s="275">
        <f t="shared" si="201"/>
        <v>21.693290734824281</v>
      </c>
      <c r="K507" s="234"/>
      <c r="L507" s="56"/>
    </row>
    <row r="508" spans="2:12" ht="14.25" customHeight="1" x14ac:dyDescent="0.2">
      <c r="B508" s="276" t="s">
        <v>128</v>
      </c>
      <c r="C508" s="88">
        <v>908</v>
      </c>
      <c r="D508" s="64" t="s">
        <v>299</v>
      </c>
      <c r="E508" s="76" t="s">
        <v>75</v>
      </c>
      <c r="F508" s="64" t="s">
        <v>127</v>
      </c>
      <c r="G508" s="220">
        <v>23599.4</v>
      </c>
      <c r="H508" s="230">
        <v>23599.4</v>
      </c>
      <c r="I508" s="230">
        <v>5599.8</v>
      </c>
      <c r="J508" s="275">
        <f t="shared" si="201"/>
        <v>23.728569370407719</v>
      </c>
      <c r="K508" s="234"/>
      <c r="L508" s="56"/>
    </row>
    <row r="509" spans="2:12" ht="93" customHeight="1" x14ac:dyDescent="0.2">
      <c r="B509" s="206" t="s">
        <v>561</v>
      </c>
      <c r="C509" s="88">
        <v>908</v>
      </c>
      <c r="D509" s="64" t="s">
        <v>299</v>
      </c>
      <c r="E509" s="76" t="s">
        <v>562</v>
      </c>
      <c r="F509" s="64"/>
      <c r="G509" s="220">
        <f>G510</f>
        <v>7355.3</v>
      </c>
      <c r="H509" s="220">
        <f t="shared" ref="H509:I509" si="221">H510</f>
        <v>7355.3</v>
      </c>
      <c r="I509" s="220">
        <f t="shared" si="221"/>
        <v>0</v>
      </c>
      <c r="J509" s="275">
        <f t="shared" si="201"/>
        <v>0</v>
      </c>
      <c r="K509" s="234"/>
      <c r="L509" s="56"/>
    </row>
    <row r="510" spans="2:12" ht="18" customHeight="1" thickBot="1" x14ac:dyDescent="0.25">
      <c r="B510" s="279" t="s">
        <v>125</v>
      </c>
      <c r="C510" s="71">
        <v>908</v>
      </c>
      <c r="D510" s="65" t="s">
        <v>299</v>
      </c>
      <c r="E510" s="94" t="s">
        <v>562</v>
      </c>
      <c r="F510" s="65" t="s">
        <v>126</v>
      </c>
      <c r="G510" s="222">
        <v>7355.3</v>
      </c>
      <c r="H510" s="251">
        <v>7355.3</v>
      </c>
      <c r="I510" s="251">
        <v>0</v>
      </c>
      <c r="J510" s="278">
        <f t="shared" si="201"/>
        <v>0</v>
      </c>
      <c r="K510" s="234"/>
      <c r="L510" s="56"/>
    </row>
    <row r="511" spans="2:12" ht="30.75" customHeight="1" thickBot="1" x14ac:dyDescent="0.25">
      <c r="B511" s="244" t="s">
        <v>523</v>
      </c>
      <c r="C511" s="67">
        <v>908</v>
      </c>
      <c r="D511" s="62" t="s">
        <v>157</v>
      </c>
      <c r="E511" s="59"/>
      <c r="F511" s="62"/>
      <c r="G511" s="218">
        <f>G512</f>
        <v>5858.7</v>
      </c>
      <c r="H511" s="218">
        <f t="shared" ref="H511:I512" si="222">H512</f>
        <v>5858.7</v>
      </c>
      <c r="I511" s="218">
        <f t="shared" si="222"/>
        <v>1506.9</v>
      </c>
      <c r="J511" s="239">
        <f t="shared" si="201"/>
        <v>25.720723027292745</v>
      </c>
      <c r="K511" s="234"/>
      <c r="L511" s="16"/>
    </row>
    <row r="512" spans="2:12" ht="48.75" customHeight="1" thickBot="1" x14ac:dyDescent="0.25">
      <c r="B512" s="252" t="s">
        <v>266</v>
      </c>
      <c r="C512" s="116">
        <v>908</v>
      </c>
      <c r="D512" s="93" t="s">
        <v>157</v>
      </c>
      <c r="E512" s="93" t="s">
        <v>69</v>
      </c>
      <c r="F512" s="62"/>
      <c r="G512" s="218">
        <f>G513</f>
        <v>5858.7</v>
      </c>
      <c r="H512" s="218">
        <f t="shared" si="222"/>
        <v>5858.7</v>
      </c>
      <c r="I512" s="218">
        <f t="shared" si="222"/>
        <v>1506.9</v>
      </c>
      <c r="J512" s="248">
        <f t="shared" si="201"/>
        <v>25.720723027292745</v>
      </c>
      <c r="K512" s="234"/>
      <c r="L512" s="16"/>
    </row>
    <row r="513" spans="2:12" ht="62.25" customHeight="1" x14ac:dyDescent="0.2">
      <c r="B513" s="280" t="s">
        <v>141</v>
      </c>
      <c r="C513" s="96">
        <v>908</v>
      </c>
      <c r="D513" s="69" t="s">
        <v>157</v>
      </c>
      <c r="E513" s="75" t="s">
        <v>237</v>
      </c>
      <c r="F513" s="63"/>
      <c r="G513" s="219">
        <f>G514+G518</f>
        <v>5858.7</v>
      </c>
      <c r="H513" s="219">
        <f t="shared" ref="H513:I513" si="223">H514+H518</f>
        <v>5858.7</v>
      </c>
      <c r="I513" s="219">
        <f t="shared" si="223"/>
        <v>1506.9</v>
      </c>
      <c r="J513" s="274">
        <f t="shared" si="201"/>
        <v>25.720723027292745</v>
      </c>
      <c r="K513" s="234"/>
      <c r="L513" s="16"/>
    </row>
    <row r="514" spans="2:12" ht="32.25" customHeight="1" x14ac:dyDescent="0.2">
      <c r="B514" s="206" t="s">
        <v>197</v>
      </c>
      <c r="C514" s="88">
        <v>908</v>
      </c>
      <c r="D514" s="64" t="s">
        <v>157</v>
      </c>
      <c r="E514" s="76" t="s">
        <v>173</v>
      </c>
      <c r="F514" s="64"/>
      <c r="G514" s="220">
        <f>G515+G516+G517</f>
        <v>1898.6</v>
      </c>
      <c r="H514" s="220">
        <f t="shared" ref="H514:I514" si="224">H515+H516+H517</f>
        <v>1898.6</v>
      </c>
      <c r="I514" s="220">
        <f t="shared" si="224"/>
        <v>601.79999999999995</v>
      </c>
      <c r="J514" s="275">
        <f t="shared" si="201"/>
        <v>31.697039924154641</v>
      </c>
      <c r="K514" s="234"/>
      <c r="L514" s="16"/>
    </row>
    <row r="515" spans="2:12" ht="33" customHeight="1" x14ac:dyDescent="0.2">
      <c r="B515" s="276" t="s">
        <v>196</v>
      </c>
      <c r="C515" s="88">
        <v>908</v>
      </c>
      <c r="D515" s="64" t="s">
        <v>157</v>
      </c>
      <c r="E515" s="76" t="s">
        <v>173</v>
      </c>
      <c r="F515" s="64" t="s">
        <v>195</v>
      </c>
      <c r="G515" s="220">
        <v>1698.6</v>
      </c>
      <c r="H515" s="229">
        <v>1698.6</v>
      </c>
      <c r="I515" s="229">
        <v>587.9</v>
      </c>
      <c r="J515" s="275">
        <f t="shared" si="201"/>
        <v>34.610855999058046</v>
      </c>
      <c r="K515" s="234"/>
      <c r="L515" s="16"/>
    </row>
    <row r="516" spans="2:12" ht="48" customHeight="1" x14ac:dyDescent="0.2">
      <c r="B516" s="276" t="s">
        <v>199</v>
      </c>
      <c r="C516" s="88">
        <v>908</v>
      </c>
      <c r="D516" s="64" t="s">
        <v>157</v>
      </c>
      <c r="E516" s="76" t="s">
        <v>173</v>
      </c>
      <c r="F516" s="64" t="s">
        <v>198</v>
      </c>
      <c r="G516" s="220">
        <v>188</v>
      </c>
      <c r="H516" s="229">
        <v>188</v>
      </c>
      <c r="I516" s="229">
        <v>1.9</v>
      </c>
      <c r="J516" s="275">
        <f t="shared" si="201"/>
        <v>1.0106382978723403</v>
      </c>
      <c r="K516" s="234"/>
      <c r="L516" s="16"/>
    </row>
    <row r="517" spans="2:12" ht="19.5" customHeight="1" x14ac:dyDescent="0.2">
      <c r="B517" s="276" t="s">
        <v>680</v>
      </c>
      <c r="C517" s="88">
        <v>908</v>
      </c>
      <c r="D517" s="64" t="s">
        <v>157</v>
      </c>
      <c r="E517" s="76" t="s">
        <v>173</v>
      </c>
      <c r="F517" s="64" t="s">
        <v>679</v>
      </c>
      <c r="G517" s="220">
        <v>12</v>
      </c>
      <c r="H517" s="229">
        <v>12</v>
      </c>
      <c r="I517" s="229">
        <v>12</v>
      </c>
      <c r="J517" s="275">
        <f t="shared" si="201"/>
        <v>100</v>
      </c>
      <c r="K517" s="234"/>
      <c r="L517" s="16"/>
    </row>
    <row r="518" spans="2:12" ht="47.25" customHeight="1" x14ac:dyDescent="0.2">
      <c r="B518" s="276" t="s">
        <v>566</v>
      </c>
      <c r="C518" s="88">
        <v>908</v>
      </c>
      <c r="D518" s="64" t="s">
        <v>157</v>
      </c>
      <c r="E518" s="76" t="s">
        <v>238</v>
      </c>
      <c r="F518" s="64"/>
      <c r="G518" s="220">
        <f>G519+G520+G521</f>
        <v>3960.1</v>
      </c>
      <c r="H518" s="220">
        <f t="shared" ref="H518:I518" si="225">H519+H520+H521</f>
        <v>3960.1</v>
      </c>
      <c r="I518" s="220">
        <f t="shared" si="225"/>
        <v>905.1</v>
      </c>
      <c r="J518" s="275">
        <f t="shared" si="201"/>
        <v>22.855483447387691</v>
      </c>
      <c r="K518" s="234"/>
      <c r="L518" s="16"/>
    </row>
    <row r="519" spans="2:12" ht="30.75" customHeight="1" x14ac:dyDescent="0.2">
      <c r="B519" s="276" t="s">
        <v>253</v>
      </c>
      <c r="C519" s="88">
        <v>908</v>
      </c>
      <c r="D519" s="64" t="s">
        <v>157</v>
      </c>
      <c r="E519" s="76" t="s">
        <v>238</v>
      </c>
      <c r="F519" s="64" t="s">
        <v>243</v>
      </c>
      <c r="G519" s="220">
        <v>3126.1</v>
      </c>
      <c r="H519" s="229">
        <v>3126.1</v>
      </c>
      <c r="I519" s="229">
        <v>838</v>
      </c>
      <c r="J519" s="275">
        <f t="shared" si="201"/>
        <v>26.806564089440517</v>
      </c>
      <c r="K519" s="234"/>
      <c r="L519" s="16"/>
    </row>
    <row r="520" spans="2:12" ht="45.75" customHeight="1" x14ac:dyDescent="0.2">
      <c r="B520" s="276" t="s">
        <v>199</v>
      </c>
      <c r="C520" s="88">
        <v>908</v>
      </c>
      <c r="D520" s="64" t="s">
        <v>157</v>
      </c>
      <c r="E520" s="76" t="s">
        <v>238</v>
      </c>
      <c r="F520" s="64" t="s">
        <v>198</v>
      </c>
      <c r="G520" s="220">
        <v>832</v>
      </c>
      <c r="H520" s="229">
        <v>832</v>
      </c>
      <c r="I520" s="229">
        <v>67.099999999999994</v>
      </c>
      <c r="J520" s="275">
        <f t="shared" si="201"/>
        <v>8.0649038461538449</v>
      </c>
      <c r="K520" s="234"/>
      <c r="L520" s="16"/>
    </row>
    <row r="521" spans="2:12" ht="16.5" customHeight="1" thickBot="1" x14ac:dyDescent="0.25">
      <c r="B521" s="277" t="s">
        <v>186</v>
      </c>
      <c r="C521" s="73">
        <v>908</v>
      </c>
      <c r="D521" s="78" t="s">
        <v>157</v>
      </c>
      <c r="E521" s="95" t="s">
        <v>238</v>
      </c>
      <c r="F521" s="78" t="s">
        <v>185</v>
      </c>
      <c r="G521" s="221">
        <v>2</v>
      </c>
      <c r="H521" s="245">
        <v>2</v>
      </c>
      <c r="I521" s="245">
        <v>0</v>
      </c>
      <c r="J521" s="278">
        <f t="shared" si="201"/>
        <v>0</v>
      </c>
      <c r="K521" s="234"/>
      <c r="L521" s="16"/>
    </row>
    <row r="522" spans="2:12" ht="17.25" customHeight="1" thickBot="1" x14ac:dyDescent="0.25">
      <c r="B522" s="238" t="s">
        <v>317</v>
      </c>
      <c r="C522" s="58">
        <v>908</v>
      </c>
      <c r="D522" s="61" t="s">
        <v>140</v>
      </c>
      <c r="E522" s="66"/>
      <c r="F522" s="61"/>
      <c r="G522" s="217">
        <f>G523</f>
        <v>274.10000000000002</v>
      </c>
      <c r="H522" s="217">
        <f t="shared" ref="H522:I522" si="226">H523</f>
        <v>274.10000000000002</v>
      </c>
      <c r="I522" s="217">
        <f t="shared" si="226"/>
        <v>67.7</v>
      </c>
      <c r="J522" s="239">
        <f t="shared" si="201"/>
        <v>24.699014958044508</v>
      </c>
      <c r="K522" s="234"/>
      <c r="L522" s="16"/>
    </row>
    <row r="523" spans="2:12" ht="18" customHeight="1" thickBot="1" x14ac:dyDescent="0.25">
      <c r="B523" s="244" t="s">
        <v>290</v>
      </c>
      <c r="C523" s="67">
        <v>908</v>
      </c>
      <c r="D523" s="62">
        <v>1001</v>
      </c>
      <c r="E523" s="62"/>
      <c r="F523" s="62"/>
      <c r="G523" s="218">
        <f>G526</f>
        <v>274.10000000000002</v>
      </c>
      <c r="H523" s="218">
        <f t="shared" ref="H523:I523" si="227">H526</f>
        <v>274.10000000000002</v>
      </c>
      <c r="I523" s="218">
        <f t="shared" si="227"/>
        <v>67.7</v>
      </c>
      <c r="J523" s="248">
        <f t="shared" si="201"/>
        <v>24.699014958044508</v>
      </c>
      <c r="K523" s="234"/>
      <c r="L523" s="16"/>
    </row>
    <row r="524" spans="2:12" ht="45.75" customHeight="1" x14ac:dyDescent="0.2">
      <c r="B524" s="280" t="s">
        <v>266</v>
      </c>
      <c r="C524" s="96">
        <v>908</v>
      </c>
      <c r="D524" s="69" t="s">
        <v>297</v>
      </c>
      <c r="E524" s="69" t="s">
        <v>69</v>
      </c>
      <c r="F524" s="63"/>
      <c r="G524" s="219">
        <f>G525</f>
        <v>274.10000000000002</v>
      </c>
      <c r="H524" s="219">
        <f t="shared" ref="H524:I526" si="228">H525</f>
        <v>274.10000000000002</v>
      </c>
      <c r="I524" s="219">
        <f t="shared" si="228"/>
        <v>67.7</v>
      </c>
      <c r="J524" s="274">
        <f t="shared" si="201"/>
        <v>24.699014958044508</v>
      </c>
      <c r="K524" s="234"/>
      <c r="L524" s="16"/>
    </row>
    <row r="525" spans="2:12" ht="63.75" customHeight="1" x14ac:dyDescent="0.2">
      <c r="B525" s="276" t="s">
        <v>141</v>
      </c>
      <c r="C525" s="88">
        <v>908</v>
      </c>
      <c r="D525" s="64" t="s">
        <v>297</v>
      </c>
      <c r="E525" s="76" t="s">
        <v>237</v>
      </c>
      <c r="F525" s="77"/>
      <c r="G525" s="220">
        <f>G526</f>
        <v>274.10000000000002</v>
      </c>
      <c r="H525" s="220">
        <f t="shared" si="228"/>
        <v>274.10000000000002</v>
      </c>
      <c r="I525" s="220">
        <f t="shared" si="228"/>
        <v>67.7</v>
      </c>
      <c r="J525" s="275">
        <f t="shared" si="201"/>
        <v>24.699014958044508</v>
      </c>
      <c r="K525" s="234"/>
      <c r="L525" s="16"/>
    </row>
    <row r="526" spans="2:12" ht="61.5" customHeight="1" x14ac:dyDescent="0.2">
      <c r="B526" s="206" t="s">
        <v>160</v>
      </c>
      <c r="C526" s="88">
        <v>908</v>
      </c>
      <c r="D526" s="64" t="s">
        <v>297</v>
      </c>
      <c r="E526" s="76" t="s">
        <v>239</v>
      </c>
      <c r="F526" s="64"/>
      <c r="G526" s="220">
        <f>G527</f>
        <v>274.10000000000002</v>
      </c>
      <c r="H526" s="220">
        <f t="shared" si="228"/>
        <v>274.10000000000002</v>
      </c>
      <c r="I526" s="220">
        <f t="shared" si="228"/>
        <v>67.7</v>
      </c>
      <c r="J526" s="275">
        <f t="shared" si="201"/>
        <v>24.699014958044508</v>
      </c>
      <c r="K526" s="234"/>
      <c r="L526" s="16"/>
    </row>
    <row r="527" spans="2:12" ht="31.5" customHeight="1" thickBot="1" x14ac:dyDescent="0.25">
      <c r="B527" s="285" t="s">
        <v>258</v>
      </c>
      <c r="C527" s="73">
        <v>908</v>
      </c>
      <c r="D527" s="78" t="s">
        <v>297</v>
      </c>
      <c r="E527" s="95" t="s">
        <v>239</v>
      </c>
      <c r="F527" s="78" t="s">
        <v>510</v>
      </c>
      <c r="G527" s="221">
        <v>274.10000000000002</v>
      </c>
      <c r="H527" s="245">
        <v>274.10000000000002</v>
      </c>
      <c r="I527" s="245">
        <v>67.7</v>
      </c>
      <c r="J527" s="278">
        <f t="shared" si="201"/>
        <v>24.699014958044508</v>
      </c>
      <c r="K527" s="234"/>
      <c r="L527" s="16"/>
    </row>
    <row r="528" spans="2:12" ht="17.25" customHeight="1" thickBot="1" x14ac:dyDescent="0.25">
      <c r="B528" s="238" t="s">
        <v>507</v>
      </c>
      <c r="C528" s="58">
        <v>912</v>
      </c>
      <c r="D528" s="58"/>
      <c r="E528" s="59"/>
      <c r="F528" s="60"/>
      <c r="G528" s="217">
        <f>G529+G537</f>
        <v>6692.7000000000007</v>
      </c>
      <c r="H528" s="217">
        <f t="shared" ref="H528:I528" si="229">H529+H537</f>
        <v>6692.7000000000007</v>
      </c>
      <c r="I528" s="217">
        <f t="shared" si="229"/>
        <v>1476.7</v>
      </c>
      <c r="J528" s="239">
        <f t="shared" si="201"/>
        <v>22.064338757153315</v>
      </c>
      <c r="K528" s="234"/>
      <c r="L528" s="16"/>
    </row>
    <row r="529" spans="2:12" ht="16.5" customHeight="1" thickBot="1" x14ac:dyDescent="0.25">
      <c r="B529" s="238" t="s">
        <v>304</v>
      </c>
      <c r="C529" s="58">
        <v>912</v>
      </c>
      <c r="D529" s="61" t="s">
        <v>303</v>
      </c>
      <c r="E529" s="59"/>
      <c r="F529" s="58"/>
      <c r="G529" s="217">
        <f>G530</f>
        <v>5010.6000000000004</v>
      </c>
      <c r="H529" s="217">
        <f t="shared" ref="H529:I530" si="230">H530</f>
        <v>5010.6000000000004</v>
      </c>
      <c r="I529" s="217">
        <f t="shared" si="230"/>
        <v>1062.2</v>
      </c>
      <c r="J529" s="239">
        <f t="shared" si="201"/>
        <v>21.19905799704626</v>
      </c>
      <c r="K529" s="234"/>
      <c r="L529" s="16"/>
    </row>
    <row r="530" spans="2:12" ht="78" customHeight="1" thickBot="1" x14ac:dyDescent="0.25">
      <c r="B530" s="244" t="s">
        <v>667</v>
      </c>
      <c r="C530" s="116">
        <v>912</v>
      </c>
      <c r="D530" s="62" t="s">
        <v>278</v>
      </c>
      <c r="E530" s="59"/>
      <c r="F530" s="62"/>
      <c r="G530" s="218">
        <f>G531</f>
        <v>5010.6000000000004</v>
      </c>
      <c r="H530" s="218">
        <f t="shared" si="230"/>
        <v>5010.6000000000004</v>
      </c>
      <c r="I530" s="218">
        <f t="shared" si="230"/>
        <v>1062.2</v>
      </c>
      <c r="J530" s="248">
        <f t="shared" ref="J530:J581" si="231">I530/H530*100</f>
        <v>21.19905799704626</v>
      </c>
      <c r="K530" s="234"/>
      <c r="L530" s="16"/>
    </row>
    <row r="531" spans="2:12" ht="15" customHeight="1" x14ac:dyDescent="0.2">
      <c r="B531" s="280" t="s">
        <v>194</v>
      </c>
      <c r="C531" s="96">
        <v>912</v>
      </c>
      <c r="D531" s="69" t="s">
        <v>278</v>
      </c>
      <c r="E531" s="75" t="s">
        <v>68</v>
      </c>
      <c r="F531" s="63"/>
      <c r="G531" s="219">
        <f>G532+G535</f>
        <v>5010.6000000000004</v>
      </c>
      <c r="H531" s="219">
        <f t="shared" ref="H531:I531" si="232">H532+H535</f>
        <v>5010.6000000000004</v>
      </c>
      <c r="I531" s="219">
        <f t="shared" si="232"/>
        <v>1062.2</v>
      </c>
      <c r="J531" s="274">
        <f t="shared" si="231"/>
        <v>21.19905799704626</v>
      </c>
      <c r="K531" s="234"/>
      <c r="L531" s="16"/>
    </row>
    <row r="532" spans="2:12" ht="32.25" customHeight="1" x14ac:dyDescent="0.2">
      <c r="B532" s="206" t="s">
        <v>197</v>
      </c>
      <c r="C532" s="88">
        <v>912</v>
      </c>
      <c r="D532" s="64" t="s">
        <v>278</v>
      </c>
      <c r="E532" s="64" t="s">
        <v>554</v>
      </c>
      <c r="F532" s="64"/>
      <c r="G532" s="220">
        <f>G533+G534</f>
        <v>2707.4</v>
      </c>
      <c r="H532" s="220">
        <f t="shared" ref="H532:I532" si="233">H533+H534</f>
        <v>2707.4</v>
      </c>
      <c r="I532" s="220">
        <f t="shared" si="233"/>
        <v>628.1</v>
      </c>
      <c r="J532" s="275">
        <f t="shared" si="231"/>
        <v>23.199379478466426</v>
      </c>
      <c r="K532" s="234"/>
      <c r="L532" s="16"/>
    </row>
    <row r="533" spans="2:12" ht="32.25" customHeight="1" x14ac:dyDescent="0.2">
      <c r="B533" s="276" t="s">
        <v>196</v>
      </c>
      <c r="C533" s="88">
        <v>912</v>
      </c>
      <c r="D533" s="64" t="s">
        <v>278</v>
      </c>
      <c r="E533" s="64" t="s">
        <v>174</v>
      </c>
      <c r="F533" s="64" t="s">
        <v>195</v>
      </c>
      <c r="G533" s="220">
        <v>1577.7</v>
      </c>
      <c r="H533" s="229">
        <v>1577.7</v>
      </c>
      <c r="I533" s="229">
        <v>370.3</v>
      </c>
      <c r="J533" s="275">
        <f t="shared" si="231"/>
        <v>23.470875324839959</v>
      </c>
      <c r="K533" s="234"/>
      <c r="L533" s="16"/>
    </row>
    <row r="534" spans="2:12" ht="45" customHeight="1" x14ac:dyDescent="0.2">
      <c r="B534" s="276" t="s">
        <v>199</v>
      </c>
      <c r="C534" s="88">
        <v>912</v>
      </c>
      <c r="D534" s="64" t="s">
        <v>278</v>
      </c>
      <c r="E534" s="64" t="s">
        <v>174</v>
      </c>
      <c r="F534" s="64" t="s">
        <v>198</v>
      </c>
      <c r="G534" s="220">
        <v>1129.7</v>
      </c>
      <c r="H534" s="229">
        <v>1129.7</v>
      </c>
      <c r="I534" s="229">
        <v>257.8</v>
      </c>
      <c r="J534" s="275">
        <f t="shared" si="231"/>
        <v>22.820217756926617</v>
      </c>
      <c r="K534" s="234"/>
      <c r="L534" s="16"/>
    </row>
    <row r="535" spans="2:12" ht="31.5" customHeight="1" x14ac:dyDescent="0.2">
      <c r="B535" s="280" t="s">
        <v>555</v>
      </c>
      <c r="C535" s="166">
        <v>912</v>
      </c>
      <c r="D535" s="64" t="s">
        <v>278</v>
      </c>
      <c r="E535" s="64" t="s">
        <v>556</v>
      </c>
      <c r="F535" s="69"/>
      <c r="G535" s="219">
        <f>G536</f>
        <v>2303.1999999999998</v>
      </c>
      <c r="H535" s="219">
        <f t="shared" ref="H535:I535" si="234">H536</f>
        <v>2303.1999999999998</v>
      </c>
      <c r="I535" s="219">
        <f t="shared" si="234"/>
        <v>434.1</v>
      </c>
      <c r="J535" s="275">
        <f t="shared" si="231"/>
        <v>18.847690170197986</v>
      </c>
      <c r="K535" s="234"/>
      <c r="L535" s="16"/>
    </row>
    <row r="536" spans="2:12" ht="33" customHeight="1" thickBot="1" x14ac:dyDescent="0.25">
      <c r="B536" s="279" t="s">
        <v>196</v>
      </c>
      <c r="C536" s="167">
        <v>912</v>
      </c>
      <c r="D536" s="78" t="s">
        <v>278</v>
      </c>
      <c r="E536" s="78" t="s">
        <v>556</v>
      </c>
      <c r="F536" s="65" t="s">
        <v>195</v>
      </c>
      <c r="G536" s="222">
        <v>2303.1999999999998</v>
      </c>
      <c r="H536" s="245">
        <v>2303.1999999999998</v>
      </c>
      <c r="I536" s="245">
        <v>434.1</v>
      </c>
      <c r="J536" s="278">
        <f t="shared" si="231"/>
        <v>18.847690170197986</v>
      </c>
      <c r="K536" s="234"/>
      <c r="L536" s="16"/>
    </row>
    <row r="537" spans="2:12" ht="17.25" customHeight="1" thickBot="1" x14ac:dyDescent="0.25">
      <c r="B537" s="238" t="s">
        <v>317</v>
      </c>
      <c r="C537" s="58">
        <v>912</v>
      </c>
      <c r="D537" s="61" t="s">
        <v>140</v>
      </c>
      <c r="E537" s="66"/>
      <c r="F537" s="61"/>
      <c r="G537" s="217">
        <f>G538</f>
        <v>1682.1</v>
      </c>
      <c r="H537" s="217">
        <f t="shared" ref="H537:I540" si="235">H538</f>
        <v>1682.1</v>
      </c>
      <c r="I537" s="217">
        <f t="shared" si="235"/>
        <v>414.5</v>
      </c>
      <c r="J537" s="239">
        <f t="shared" si="231"/>
        <v>24.641816776648241</v>
      </c>
      <c r="K537" s="234"/>
      <c r="L537" s="16"/>
    </row>
    <row r="538" spans="2:12" ht="16.5" customHeight="1" thickBot="1" x14ac:dyDescent="0.25">
      <c r="B538" s="244" t="s">
        <v>290</v>
      </c>
      <c r="C538" s="67">
        <v>912</v>
      </c>
      <c r="D538" s="62">
        <v>1001</v>
      </c>
      <c r="E538" s="62"/>
      <c r="F538" s="62"/>
      <c r="G538" s="218">
        <f>G539</f>
        <v>1682.1</v>
      </c>
      <c r="H538" s="218">
        <f t="shared" si="235"/>
        <v>1682.1</v>
      </c>
      <c r="I538" s="218">
        <f t="shared" si="235"/>
        <v>414.5</v>
      </c>
      <c r="J538" s="248">
        <f t="shared" si="231"/>
        <v>24.641816776648241</v>
      </c>
      <c r="K538" s="234"/>
      <c r="L538" s="16"/>
    </row>
    <row r="539" spans="2:12" ht="16.5" customHeight="1" x14ac:dyDescent="0.2">
      <c r="B539" s="280" t="s">
        <v>194</v>
      </c>
      <c r="C539" s="68">
        <v>912</v>
      </c>
      <c r="D539" s="69" t="s">
        <v>297</v>
      </c>
      <c r="E539" s="70" t="s">
        <v>68</v>
      </c>
      <c r="F539" s="63"/>
      <c r="G539" s="219">
        <f>G540</f>
        <v>1682.1</v>
      </c>
      <c r="H539" s="219">
        <f t="shared" si="235"/>
        <v>1682.1</v>
      </c>
      <c r="I539" s="219">
        <f t="shared" si="235"/>
        <v>414.5</v>
      </c>
      <c r="J539" s="274">
        <f t="shared" si="231"/>
        <v>24.641816776648241</v>
      </c>
      <c r="K539" s="234"/>
      <c r="L539" s="16"/>
    </row>
    <row r="540" spans="2:12" ht="63" customHeight="1" x14ac:dyDescent="0.2">
      <c r="B540" s="206" t="s">
        <v>160</v>
      </c>
      <c r="C540" s="71">
        <v>912</v>
      </c>
      <c r="D540" s="69">
        <v>1001</v>
      </c>
      <c r="E540" s="72" t="s">
        <v>205</v>
      </c>
      <c r="F540" s="69"/>
      <c r="G540" s="219">
        <f>G541</f>
        <v>1682.1</v>
      </c>
      <c r="H540" s="219">
        <f t="shared" si="235"/>
        <v>1682.1</v>
      </c>
      <c r="I540" s="219">
        <f t="shared" si="235"/>
        <v>414.5</v>
      </c>
      <c r="J540" s="275">
        <f t="shared" si="231"/>
        <v>24.641816776648241</v>
      </c>
      <c r="K540" s="234"/>
      <c r="L540" s="16"/>
    </row>
    <row r="541" spans="2:12" ht="34.5" customHeight="1" thickBot="1" x14ac:dyDescent="0.25">
      <c r="B541" s="285" t="s">
        <v>258</v>
      </c>
      <c r="C541" s="73">
        <v>912</v>
      </c>
      <c r="D541" s="65">
        <v>1001</v>
      </c>
      <c r="E541" s="74" t="s">
        <v>205</v>
      </c>
      <c r="F541" s="65" t="s">
        <v>510</v>
      </c>
      <c r="G541" s="222">
        <v>1682.1</v>
      </c>
      <c r="H541" s="245">
        <v>1682.1</v>
      </c>
      <c r="I541" s="245">
        <v>414.5</v>
      </c>
      <c r="J541" s="278">
        <f t="shared" si="231"/>
        <v>24.641816776648241</v>
      </c>
      <c r="K541" s="234"/>
      <c r="L541" s="16"/>
    </row>
    <row r="542" spans="2:12" ht="16.5" customHeight="1" thickBot="1" x14ac:dyDescent="0.25">
      <c r="B542" s="238" t="s">
        <v>505</v>
      </c>
      <c r="C542" s="58">
        <v>913</v>
      </c>
      <c r="D542" s="58"/>
      <c r="E542" s="93"/>
      <c r="F542" s="61"/>
      <c r="G542" s="217">
        <f>G543+G551</f>
        <v>2938.7999999999997</v>
      </c>
      <c r="H542" s="217">
        <f t="shared" ref="H542:I542" si="236">H543+H551</f>
        <v>2938.7999999999997</v>
      </c>
      <c r="I542" s="217">
        <f t="shared" si="236"/>
        <v>776.3</v>
      </c>
      <c r="J542" s="239">
        <f t="shared" si="231"/>
        <v>26.415543759357561</v>
      </c>
      <c r="K542" s="234"/>
      <c r="L542" s="16"/>
    </row>
    <row r="543" spans="2:12" ht="18" customHeight="1" thickBot="1" x14ac:dyDescent="0.25">
      <c r="B543" s="238" t="s">
        <v>304</v>
      </c>
      <c r="C543" s="58">
        <v>913</v>
      </c>
      <c r="D543" s="61" t="s">
        <v>303</v>
      </c>
      <c r="E543" s="93"/>
      <c r="F543" s="61"/>
      <c r="G543" s="217">
        <f>G544</f>
        <v>2846.3999999999996</v>
      </c>
      <c r="H543" s="217">
        <f t="shared" ref="H543:I544" si="237">H544</f>
        <v>2846.3999999999996</v>
      </c>
      <c r="I543" s="217">
        <f t="shared" si="237"/>
        <v>753.19999999999993</v>
      </c>
      <c r="J543" s="239">
        <f t="shared" si="231"/>
        <v>26.461495222034852</v>
      </c>
      <c r="K543" s="234"/>
      <c r="L543" s="16"/>
    </row>
    <row r="544" spans="2:12" ht="61.5" customHeight="1" thickBot="1" x14ac:dyDescent="0.25">
      <c r="B544" s="244" t="s">
        <v>131</v>
      </c>
      <c r="C544" s="67">
        <v>913</v>
      </c>
      <c r="D544" s="62" t="s">
        <v>538</v>
      </c>
      <c r="E544" s="61"/>
      <c r="F544" s="62"/>
      <c r="G544" s="218">
        <f>G545</f>
        <v>2846.3999999999996</v>
      </c>
      <c r="H544" s="218">
        <f t="shared" si="237"/>
        <v>2846.3999999999996</v>
      </c>
      <c r="I544" s="218">
        <f t="shared" si="237"/>
        <v>753.19999999999993</v>
      </c>
      <c r="J544" s="248">
        <f t="shared" si="231"/>
        <v>26.461495222034852</v>
      </c>
      <c r="K544" s="234"/>
      <c r="L544" s="16"/>
    </row>
    <row r="545" spans="2:12" ht="15.75" customHeight="1" x14ac:dyDescent="0.2">
      <c r="B545" s="280" t="s">
        <v>194</v>
      </c>
      <c r="C545" s="96">
        <v>913</v>
      </c>
      <c r="D545" s="69" t="s">
        <v>538</v>
      </c>
      <c r="E545" s="75" t="s">
        <v>68</v>
      </c>
      <c r="F545" s="63"/>
      <c r="G545" s="219">
        <f>G546+G549</f>
        <v>2846.3999999999996</v>
      </c>
      <c r="H545" s="219">
        <f t="shared" ref="H545:I545" si="238">H546+H549</f>
        <v>2846.3999999999996</v>
      </c>
      <c r="I545" s="219">
        <f t="shared" si="238"/>
        <v>753.19999999999993</v>
      </c>
      <c r="J545" s="274">
        <f t="shared" si="231"/>
        <v>26.461495222034852</v>
      </c>
      <c r="K545" s="234"/>
      <c r="L545" s="16"/>
    </row>
    <row r="546" spans="2:12" ht="30.75" customHeight="1" x14ac:dyDescent="0.2">
      <c r="B546" s="206" t="s">
        <v>197</v>
      </c>
      <c r="C546" s="88">
        <v>913</v>
      </c>
      <c r="D546" s="64" t="s">
        <v>538</v>
      </c>
      <c r="E546" s="64" t="s">
        <v>174</v>
      </c>
      <c r="F546" s="64"/>
      <c r="G546" s="220">
        <f>G547+G548</f>
        <v>1771.6</v>
      </c>
      <c r="H546" s="220">
        <f t="shared" ref="H546:I546" si="239">H547+H548</f>
        <v>1771.6</v>
      </c>
      <c r="I546" s="220">
        <f t="shared" si="239"/>
        <v>440.29999999999995</v>
      </c>
      <c r="J546" s="275">
        <f t="shared" si="231"/>
        <v>24.853240009031381</v>
      </c>
      <c r="K546" s="234"/>
      <c r="L546" s="16"/>
    </row>
    <row r="547" spans="2:12" ht="33" customHeight="1" x14ac:dyDescent="0.2">
      <c r="B547" s="276" t="s">
        <v>196</v>
      </c>
      <c r="C547" s="88">
        <v>913</v>
      </c>
      <c r="D547" s="64" t="s">
        <v>538</v>
      </c>
      <c r="E547" s="64" t="s">
        <v>174</v>
      </c>
      <c r="F547" s="64" t="s">
        <v>195</v>
      </c>
      <c r="G547" s="220">
        <v>1514.3</v>
      </c>
      <c r="H547" s="229">
        <v>1514.3</v>
      </c>
      <c r="I547" s="229">
        <v>352.7</v>
      </c>
      <c r="J547" s="275">
        <f t="shared" si="231"/>
        <v>23.291289704814105</v>
      </c>
      <c r="K547" s="234"/>
      <c r="L547" s="16"/>
    </row>
    <row r="548" spans="2:12" ht="45.75" customHeight="1" x14ac:dyDescent="0.2">
      <c r="B548" s="276" t="s">
        <v>199</v>
      </c>
      <c r="C548" s="88">
        <v>913</v>
      </c>
      <c r="D548" s="64" t="s">
        <v>538</v>
      </c>
      <c r="E548" s="64" t="s">
        <v>174</v>
      </c>
      <c r="F548" s="64" t="s">
        <v>198</v>
      </c>
      <c r="G548" s="220">
        <v>257.3</v>
      </c>
      <c r="H548" s="229">
        <v>257.3</v>
      </c>
      <c r="I548" s="229">
        <v>87.6</v>
      </c>
      <c r="J548" s="275">
        <f t="shared" si="231"/>
        <v>34.045860862806059</v>
      </c>
      <c r="K548" s="234"/>
      <c r="L548" s="16"/>
    </row>
    <row r="549" spans="2:12" ht="45" customHeight="1" x14ac:dyDescent="0.2">
      <c r="B549" s="276" t="s">
        <v>539</v>
      </c>
      <c r="C549" s="88">
        <v>913</v>
      </c>
      <c r="D549" s="64" t="s">
        <v>538</v>
      </c>
      <c r="E549" s="64" t="s">
        <v>263</v>
      </c>
      <c r="F549" s="64"/>
      <c r="G549" s="220">
        <f>G550</f>
        <v>1074.8</v>
      </c>
      <c r="H549" s="220">
        <f t="shared" ref="H549:I549" si="240">H550</f>
        <v>1074.8</v>
      </c>
      <c r="I549" s="220">
        <f t="shared" si="240"/>
        <v>312.89999999999998</v>
      </c>
      <c r="J549" s="275">
        <f t="shared" si="231"/>
        <v>29.112393003349457</v>
      </c>
      <c r="K549" s="234"/>
      <c r="L549" s="16"/>
    </row>
    <row r="550" spans="2:12" ht="30.75" customHeight="1" thickBot="1" x14ac:dyDescent="0.25">
      <c r="B550" s="277" t="s">
        <v>196</v>
      </c>
      <c r="C550" s="73">
        <v>913</v>
      </c>
      <c r="D550" s="78" t="s">
        <v>538</v>
      </c>
      <c r="E550" s="78" t="s">
        <v>263</v>
      </c>
      <c r="F550" s="78" t="s">
        <v>195</v>
      </c>
      <c r="G550" s="221">
        <v>1074.8</v>
      </c>
      <c r="H550" s="245">
        <v>1074.8</v>
      </c>
      <c r="I550" s="245">
        <v>312.89999999999998</v>
      </c>
      <c r="J550" s="278">
        <f t="shared" si="231"/>
        <v>29.112393003349457</v>
      </c>
      <c r="K550" s="234"/>
      <c r="L550" s="16"/>
    </row>
    <row r="551" spans="2:12" ht="16.5" customHeight="1" thickBot="1" x14ac:dyDescent="0.25">
      <c r="B551" s="238" t="s">
        <v>317</v>
      </c>
      <c r="C551" s="58">
        <v>913</v>
      </c>
      <c r="D551" s="61" t="s">
        <v>140</v>
      </c>
      <c r="E551" s="97"/>
      <c r="F551" s="61"/>
      <c r="G551" s="223">
        <f>G552</f>
        <v>92.4</v>
      </c>
      <c r="H551" s="223">
        <f t="shared" ref="H551:I551" si="241">H552</f>
        <v>92.4</v>
      </c>
      <c r="I551" s="223">
        <f t="shared" si="241"/>
        <v>23.1</v>
      </c>
      <c r="J551" s="239">
        <f t="shared" si="231"/>
        <v>25</v>
      </c>
      <c r="K551" s="234"/>
      <c r="L551" s="16"/>
    </row>
    <row r="552" spans="2:12" ht="15.75" customHeight="1" thickBot="1" x14ac:dyDescent="0.25">
      <c r="B552" s="244" t="s">
        <v>290</v>
      </c>
      <c r="C552" s="116">
        <v>913</v>
      </c>
      <c r="D552" s="62">
        <v>1001</v>
      </c>
      <c r="E552" s="62"/>
      <c r="F552" s="62"/>
      <c r="G552" s="224">
        <f>G554</f>
        <v>92.4</v>
      </c>
      <c r="H552" s="224">
        <f t="shared" ref="H552:I552" si="242">H554</f>
        <v>92.4</v>
      </c>
      <c r="I552" s="224">
        <f t="shared" si="242"/>
        <v>23.1</v>
      </c>
      <c r="J552" s="248">
        <f t="shared" si="231"/>
        <v>25</v>
      </c>
      <c r="K552" s="234"/>
      <c r="L552" s="16"/>
    </row>
    <row r="553" spans="2:12" ht="14.25" customHeight="1" x14ac:dyDescent="0.2">
      <c r="B553" s="280" t="s">
        <v>194</v>
      </c>
      <c r="C553" s="96">
        <v>913</v>
      </c>
      <c r="D553" s="69" t="s">
        <v>297</v>
      </c>
      <c r="E553" s="75" t="s">
        <v>68</v>
      </c>
      <c r="F553" s="63"/>
      <c r="G553" s="225">
        <f>G554</f>
        <v>92.4</v>
      </c>
      <c r="H553" s="225">
        <f t="shared" ref="H553:I554" si="243">H554</f>
        <v>92.4</v>
      </c>
      <c r="I553" s="225">
        <f t="shared" si="243"/>
        <v>23.1</v>
      </c>
      <c r="J553" s="274">
        <f t="shared" si="231"/>
        <v>25</v>
      </c>
      <c r="K553" s="234"/>
      <c r="L553" s="16"/>
    </row>
    <row r="554" spans="2:12" ht="63.75" customHeight="1" x14ac:dyDescent="0.2">
      <c r="B554" s="206" t="s">
        <v>160</v>
      </c>
      <c r="C554" s="96">
        <v>913</v>
      </c>
      <c r="D554" s="69" t="s">
        <v>297</v>
      </c>
      <c r="E554" s="72" t="s">
        <v>205</v>
      </c>
      <c r="F554" s="69"/>
      <c r="G554" s="219">
        <f>G555</f>
        <v>92.4</v>
      </c>
      <c r="H554" s="219">
        <f t="shared" si="243"/>
        <v>92.4</v>
      </c>
      <c r="I554" s="219">
        <f t="shared" si="243"/>
        <v>23.1</v>
      </c>
      <c r="J554" s="275">
        <f t="shared" si="231"/>
        <v>25</v>
      </c>
      <c r="K554" s="234"/>
      <c r="L554" s="16"/>
    </row>
    <row r="555" spans="2:12" ht="32.25" customHeight="1" thickBot="1" x14ac:dyDescent="0.25">
      <c r="B555" s="285" t="s">
        <v>258</v>
      </c>
      <c r="C555" s="73">
        <v>913</v>
      </c>
      <c r="D555" s="65" t="s">
        <v>297</v>
      </c>
      <c r="E555" s="74" t="s">
        <v>205</v>
      </c>
      <c r="F555" s="78" t="s">
        <v>510</v>
      </c>
      <c r="G555" s="221">
        <v>92.4</v>
      </c>
      <c r="H555" s="245">
        <v>92.4</v>
      </c>
      <c r="I555" s="245">
        <v>23.1</v>
      </c>
      <c r="J555" s="278">
        <f t="shared" si="231"/>
        <v>25</v>
      </c>
      <c r="K555" s="234"/>
      <c r="L555" s="16"/>
    </row>
    <row r="556" spans="2:12" ht="62.25" customHeight="1" thickBot="1" x14ac:dyDescent="0.25">
      <c r="B556" s="238" t="s">
        <v>506</v>
      </c>
      <c r="C556" s="58">
        <v>919</v>
      </c>
      <c r="D556" s="116"/>
      <c r="E556" s="93"/>
      <c r="F556" s="93"/>
      <c r="G556" s="217">
        <f>G557+G576</f>
        <v>13377.599999999999</v>
      </c>
      <c r="H556" s="217">
        <f t="shared" ref="H556:I556" si="244">H557+H576</f>
        <v>13377.599999999999</v>
      </c>
      <c r="I556" s="217">
        <f t="shared" si="244"/>
        <v>3348.3</v>
      </c>
      <c r="J556" s="239">
        <f t="shared" si="231"/>
        <v>25.029153211338361</v>
      </c>
      <c r="K556" s="234"/>
      <c r="L556" s="16"/>
    </row>
    <row r="557" spans="2:12" ht="18" customHeight="1" thickBot="1" x14ac:dyDescent="0.25">
      <c r="B557" s="238" t="s">
        <v>304</v>
      </c>
      <c r="C557" s="58">
        <v>919</v>
      </c>
      <c r="D557" s="61" t="s">
        <v>303</v>
      </c>
      <c r="E557" s="93"/>
      <c r="F557" s="93"/>
      <c r="G557" s="217">
        <f>G558+G564</f>
        <v>12627.199999999999</v>
      </c>
      <c r="H557" s="217">
        <f t="shared" ref="H557:I557" si="245">H558+H564</f>
        <v>12627.199999999999</v>
      </c>
      <c r="I557" s="217">
        <f t="shared" si="245"/>
        <v>3228.9</v>
      </c>
      <c r="J557" s="248">
        <f t="shared" si="231"/>
        <v>25.570989609731377</v>
      </c>
      <c r="K557" s="234"/>
      <c r="L557" s="16"/>
    </row>
    <row r="558" spans="2:12" ht="63.75" customHeight="1" thickBot="1" x14ac:dyDescent="0.25">
      <c r="B558" s="244" t="s">
        <v>131</v>
      </c>
      <c r="C558" s="67">
        <v>919</v>
      </c>
      <c r="D558" s="62" t="s">
        <v>538</v>
      </c>
      <c r="E558" s="93"/>
      <c r="F558" s="61"/>
      <c r="G558" s="218">
        <f>G559</f>
        <v>11188.8</v>
      </c>
      <c r="H558" s="218">
        <f t="shared" ref="H558:I560" si="246">H559</f>
        <v>11188.8</v>
      </c>
      <c r="I558" s="218">
        <f t="shared" si="246"/>
        <v>2750</v>
      </c>
      <c r="J558" s="248">
        <f t="shared" si="231"/>
        <v>24.578149578149581</v>
      </c>
      <c r="K558" s="234"/>
      <c r="L558" s="16"/>
    </row>
    <row r="559" spans="2:12" ht="61.5" customHeight="1" x14ac:dyDescent="0.2">
      <c r="B559" s="280" t="s">
        <v>547</v>
      </c>
      <c r="C559" s="96">
        <v>919</v>
      </c>
      <c r="D559" s="69" t="s">
        <v>538</v>
      </c>
      <c r="E559" s="69" t="s">
        <v>366</v>
      </c>
      <c r="F559" s="85"/>
      <c r="G559" s="219">
        <f>G560</f>
        <v>11188.8</v>
      </c>
      <c r="H559" s="219">
        <f t="shared" si="246"/>
        <v>11188.8</v>
      </c>
      <c r="I559" s="219">
        <f t="shared" si="246"/>
        <v>2750</v>
      </c>
      <c r="J559" s="274">
        <f t="shared" si="231"/>
        <v>24.578149578149581</v>
      </c>
      <c r="K559" s="234"/>
      <c r="L559" s="16"/>
    </row>
    <row r="560" spans="2:12" ht="80.25" customHeight="1" x14ac:dyDescent="0.2">
      <c r="B560" s="276" t="s">
        <v>545</v>
      </c>
      <c r="C560" s="88">
        <v>919</v>
      </c>
      <c r="D560" s="64" t="s">
        <v>538</v>
      </c>
      <c r="E560" s="64" t="s">
        <v>204</v>
      </c>
      <c r="F560" s="120"/>
      <c r="G560" s="220">
        <f>G561</f>
        <v>11188.8</v>
      </c>
      <c r="H560" s="220">
        <f t="shared" si="246"/>
        <v>11188.8</v>
      </c>
      <c r="I560" s="220">
        <f t="shared" si="246"/>
        <v>2750</v>
      </c>
      <c r="J560" s="275">
        <f t="shared" si="231"/>
        <v>24.578149578149581</v>
      </c>
      <c r="K560" s="234"/>
      <c r="L560" s="16"/>
    </row>
    <row r="561" spans="2:12" ht="32.25" customHeight="1" x14ac:dyDescent="0.2">
      <c r="B561" s="206" t="s">
        <v>197</v>
      </c>
      <c r="C561" s="88">
        <v>919</v>
      </c>
      <c r="D561" s="64" t="s">
        <v>538</v>
      </c>
      <c r="E561" s="64" t="s">
        <v>175</v>
      </c>
      <c r="F561" s="120"/>
      <c r="G561" s="220">
        <f>G562+G563</f>
        <v>11188.8</v>
      </c>
      <c r="H561" s="220">
        <f t="shared" ref="H561:I561" si="247">H562+H563</f>
        <v>11188.8</v>
      </c>
      <c r="I561" s="220">
        <f t="shared" si="247"/>
        <v>2750</v>
      </c>
      <c r="J561" s="275">
        <f t="shared" si="231"/>
        <v>24.578149578149581</v>
      </c>
      <c r="K561" s="234"/>
      <c r="L561" s="16"/>
    </row>
    <row r="562" spans="2:12" ht="30.75" customHeight="1" x14ac:dyDescent="0.2">
      <c r="B562" s="276" t="s">
        <v>196</v>
      </c>
      <c r="C562" s="88">
        <v>919</v>
      </c>
      <c r="D562" s="64" t="s">
        <v>538</v>
      </c>
      <c r="E562" s="64" t="s">
        <v>175</v>
      </c>
      <c r="F562" s="64" t="s">
        <v>195</v>
      </c>
      <c r="G562" s="220">
        <v>11057.5</v>
      </c>
      <c r="H562" s="229">
        <v>11057.5</v>
      </c>
      <c r="I562" s="229">
        <v>2726.6</v>
      </c>
      <c r="J562" s="275">
        <f t="shared" si="231"/>
        <v>24.658376667420299</v>
      </c>
      <c r="K562" s="234"/>
      <c r="L562" s="16"/>
    </row>
    <row r="563" spans="2:12" ht="45.75" customHeight="1" thickBot="1" x14ac:dyDescent="0.25">
      <c r="B563" s="277" t="s">
        <v>199</v>
      </c>
      <c r="C563" s="73">
        <v>919</v>
      </c>
      <c r="D563" s="78" t="s">
        <v>538</v>
      </c>
      <c r="E563" s="78" t="s">
        <v>175</v>
      </c>
      <c r="F563" s="78" t="s">
        <v>198</v>
      </c>
      <c r="G563" s="221">
        <v>131.30000000000001</v>
      </c>
      <c r="H563" s="245">
        <v>131.30000000000001</v>
      </c>
      <c r="I563" s="245">
        <v>23.4</v>
      </c>
      <c r="J563" s="278">
        <f t="shared" si="231"/>
        <v>17.82178217821782</v>
      </c>
      <c r="K563" s="234"/>
      <c r="L563" s="16"/>
    </row>
    <row r="564" spans="2:12" ht="15.75" customHeight="1" thickBot="1" x14ac:dyDescent="0.25">
      <c r="B564" s="244" t="s">
        <v>281</v>
      </c>
      <c r="C564" s="67">
        <v>919</v>
      </c>
      <c r="D564" s="62" t="s">
        <v>147</v>
      </c>
      <c r="E564" s="93"/>
      <c r="F564" s="93"/>
      <c r="G564" s="218">
        <f>G565</f>
        <v>1438.4</v>
      </c>
      <c r="H564" s="218">
        <f t="shared" ref="H564:I564" si="248">H565</f>
        <v>1438.4</v>
      </c>
      <c r="I564" s="218">
        <f t="shared" si="248"/>
        <v>478.9</v>
      </c>
      <c r="J564" s="248">
        <f t="shared" si="231"/>
        <v>33.293937708565068</v>
      </c>
      <c r="K564" s="234"/>
      <c r="L564" s="16"/>
    </row>
    <row r="565" spans="2:12" ht="61.5" customHeight="1" x14ac:dyDescent="0.2">
      <c r="B565" s="280" t="s">
        <v>547</v>
      </c>
      <c r="C565" s="96">
        <v>919</v>
      </c>
      <c r="D565" s="69" t="s">
        <v>147</v>
      </c>
      <c r="E565" s="69" t="s">
        <v>366</v>
      </c>
      <c r="F565" s="69"/>
      <c r="G565" s="219">
        <f>G566+G571</f>
        <v>1438.4</v>
      </c>
      <c r="H565" s="219">
        <f t="shared" ref="H565:I565" si="249">H566+H571</f>
        <v>1438.4</v>
      </c>
      <c r="I565" s="219">
        <f t="shared" si="249"/>
        <v>478.9</v>
      </c>
      <c r="J565" s="274">
        <f t="shared" si="231"/>
        <v>33.293937708565068</v>
      </c>
      <c r="K565" s="234"/>
      <c r="L565" s="16"/>
    </row>
    <row r="566" spans="2:12" ht="47.25" customHeight="1" x14ac:dyDescent="0.2">
      <c r="B566" s="276" t="s">
        <v>544</v>
      </c>
      <c r="C566" s="88">
        <v>919</v>
      </c>
      <c r="D566" s="64" t="s">
        <v>147</v>
      </c>
      <c r="E566" s="64" t="s">
        <v>203</v>
      </c>
      <c r="F566" s="64"/>
      <c r="G566" s="220">
        <f>G567+G569</f>
        <v>196.10000000000002</v>
      </c>
      <c r="H566" s="220">
        <f t="shared" ref="H566:I566" si="250">H567+H569</f>
        <v>196.10000000000002</v>
      </c>
      <c r="I566" s="220">
        <f t="shared" si="250"/>
        <v>0</v>
      </c>
      <c r="J566" s="275">
        <f t="shared" si="231"/>
        <v>0</v>
      </c>
      <c r="K566" s="234"/>
      <c r="L566" s="16"/>
    </row>
    <row r="567" spans="2:12" ht="33" customHeight="1" x14ac:dyDescent="0.2">
      <c r="B567" s="276" t="s">
        <v>368</v>
      </c>
      <c r="C567" s="88">
        <v>919</v>
      </c>
      <c r="D567" s="64" t="s">
        <v>147</v>
      </c>
      <c r="E567" s="64" t="s">
        <v>504</v>
      </c>
      <c r="F567" s="64"/>
      <c r="G567" s="220">
        <f>G568</f>
        <v>20.8</v>
      </c>
      <c r="H567" s="220">
        <f t="shared" ref="H567:I567" si="251">H568</f>
        <v>20.8</v>
      </c>
      <c r="I567" s="220">
        <f t="shared" si="251"/>
        <v>0</v>
      </c>
      <c r="J567" s="275">
        <f t="shared" si="231"/>
        <v>0</v>
      </c>
      <c r="K567" s="234"/>
      <c r="L567" s="16"/>
    </row>
    <row r="568" spans="2:12" ht="45.75" customHeight="1" x14ac:dyDescent="0.2">
      <c r="B568" s="276" t="s">
        <v>199</v>
      </c>
      <c r="C568" s="88">
        <v>919</v>
      </c>
      <c r="D568" s="64" t="s">
        <v>147</v>
      </c>
      <c r="E568" s="64" t="s">
        <v>504</v>
      </c>
      <c r="F568" s="64" t="s">
        <v>198</v>
      </c>
      <c r="G568" s="220">
        <v>20.8</v>
      </c>
      <c r="H568" s="229">
        <v>20.8</v>
      </c>
      <c r="I568" s="229">
        <v>0</v>
      </c>
      <c r="J568" s="275">
        <f t="shared" si="231"/>
        <v>0</v>
      </c>
      <c r="K568" s="234"/>
      <c r="L568" s="16"/>
    </row>
    <row r="569" spans="2:12" ht="30" customHeight="1" x14ac:dyDescent="0.2">
      <c r="B569" s="276" t="s">
        <v>548</v>
      </c>
      <c r="C569" s="88">
        <v>919</v>
      </c>
      <c r="D569" s="64" t="s">
        <v>147</v>
      </c>
      <c r="E569" s="64" t="s">
        <v>503</v>
      </c>
      <c r="F569" s="64"/>
      <c r="G569" s="220">
        <f>G570</f>
        <v>175.3</v>
      </c>
      <c r="H569" s="220">
        <f t="shared" ref="H569:I569" si="252">H570</f>
        <v>175.3</v>
      </c>
      <c r="I569" s="220">
        <f t="shared" si="252"/>
        <v>0</v>
      </c>
      <c r="J569" s="275">
        <f t="shared" si="231"/>
        <v>0</v>
      </c>
      <c r="K569" s="234"/>
      <c r="L569" s="16"/>
    </row>
    <row r="570" spans="2:12" ht="47.25" customHeight="1" x14ac:dyDescent="0.2">
      <c r="B570" s="276" t="s">
        <v>199</v>
      </c>
      <c r="C570" s="88">
        <v>919</v>
      </c>
      <c r="D570" s="64" t="s">
        <v>147</v>
      </c>
      <c r="E570" s="64" t="s">
        <v>503</v>
      </c>
      <c r="F570" s="64" t="s">
        <v>198</v>
      </c>
      <c r="G570" s="226">
        <v>175.3</v>
      </c>
      <c r="H570" s="229">
        <v>175.3</v>
      </c>
      <c r="I570" s="229">
        <v>0</v>
      </c>
      <c r="J570" s="275">
        <f t="shared" si="231"/>
        <v>0</v>
      </c>
      <c r="K570" s="234"/>
      <c r="L570" s="16"/>
    </row>
    <row r="571" spans="2:12" ht="80.25" customHeight="1" x14ac:dyDescent="0.2">
      <c r="B571" s="276" t="s">
        <v>545</v>
      </c>
      <c r="C571" s="88">
        <v>919</v>
      </c>
      <c r="D571" s="64" t="s">
        <v>147</v>
      </c>
      <c r="E571" s="64" t="s">
        <v>204</v>
      </c>
      <c r="F571" s="64"/>
      <c r="G571" s="226">
        <f>G572+G574</f>
        <v>1242.3000000000002</v>
      </c>
      <c r="H571" s="226">
        <f t="shared" ref="H571:I571" si="253">H572+H574</f>
        <v>1242.3000000000002</v>
      </c>
      <c r="I571" s="226">
        <f t="shared" si="253"/>
        <v>478.9</v>
      </c>
      <c r="J571" s="275">
        <f t="shared" si="231"/>
        <v>38.549464702567811</v>
      </c>
      <c r="K571" s="234"/>
      <c r="L571" s="16"/>
    </row>
    <row r="572" spans="2:12" ht="78.75" customHeight="1" x14ac:dyDescent="0.2">
      <c r="B572" s="276" t="s">
        <v>549</v>
      </c>
      <c r="C572" s="88">
        <v>919</v>
      </c>
      <c r="D572" s="64" t="s">
        <v>147</v>
      </c>
      <c r="E572" s="64" t="s">
        <v>502</v>
      </c>
      <c r="F572" s="64"/>
      <c r="G572" s="226">
        <f>G573</f>
        <v>1166.4000000000001</v>
      </c>
      <c r="H572" s="226">
        <f t="shared" ref="H572:I572" si="254">H573</f>
        <v>1166.4000000000001</v>
      </c>
      <c r="I572" s="226">
        <f t="shared" si="254"/>
        <v>478.9</v>
      </c>
      <c r="J572" s="275">
        <f t="shared" si="231"/>
        <v>41.057956104252398</v>
      </c>
      <c r="K572" s="234"/>
      <c r="L572" s="16"/>
    </row>
    <row r="573" spans="2:12" ht="48" customHeight="1" x14ac:dyDescent="0.2">
      <c r="B573" s="276" t="s">
        <v>199</v>
      </c>
      <c r="C573" s="88">
        <v>919</v>
      </c>
      <c r="D573" s="64" t="s">
        <v>147</v>
      </c>
      <c r="E573" s="64" t="s">
        <v>502</v>
      </c>
      <c r="F573" s="64" t="s">
        <v>198</v>
      </c>
      <c r="G573" s="226">
        <v>1166.4000000000001</v>
      </c>
      <c r="H573" s="229">
        <v>1166.4000000000001</v>
      </c>
      <c r="I573" s="229">
        <v>478.9</v>
      </c>
      <c r="J573" s="275">
        <f t="shared" si="231"/>
        <v>41.057956104252398</v>
      </c>
      <c r="K573" s="234"/>
      <c r="L573" s="16"/>
    </row>
    <row r="574" spans="2:12" ht="33.75" customHeight="1" x14ac:dyDescent="0.2">
      <c r="B574" s="291" t="s">
        <v>259</v>
      </c>
      <c r="C574" s="88">
        <v>919</v>
      </c>
      <c r="D574" s="64" t="s">
        <v>147</v>
      </c>
      <c r="E574" s="64" t="s">
        <v>102</v>
      </c>
      <c r="F574" s="64"/>
      <c r="G574" s="226">
        <f>G575</f>
        <v>75.900000000000006</v>
      </c>
      <c r="H574" s="226">
        <f t="shared" ref="H574:I574" si="255">H575</f>
        <v>75.900000000000006</v>
      </c>
      <c r="I574" s="226">
        <f t="shared" si="255"/>
        <v>0</v>
      </c>
      <c r="J574" s="275">
        <f t="shared" si="231"/>
        <v>0</v>
      </c>
      <c r="K574" s="234"/>
      <c r="L574" s="16"/>
    </row>
    <row r="575" spans="2:12" ht="29.25" customHeight="1" thickBot="1" x14ac:dyDescent="0.25">
      <c r="B575" s="285" t="s">
        <v>258</v>
      </c>
      <c r="C575" s="71">
        <v>919</v>
      </c>
      <c r="D575" s="65" t="s">
        <v>147</v>
      </c>
      <c r="E575" s="78" t="s">
        <v>102</v>
      </c>
      <c r="F575" s="65" t="s">
        <v>510</v>
      </c>
      <c r="G575" s="227">
        <v>75.900000000000006</v>
      </c>
      <c r="H575" s="245">
        <v>75.900000000000006</v>
      </c>
      <c r="I575" s="245">
        <v>0</v>
      </c>
      <c r="J575" s="278">
        <f t="shared" si="231"/>
        <v>0</v>
      </c>
      <c r="K575" s="234"/>
      <c r="L575" s="16"/>
    </row>
    <row r="576" spans="2:12" ht="13.5" customHeight="1" thickBot="1" x14ac:dyDescent="0.25">
      <c r="B576" s="238" t="s">
        <v>317</v>
      </c>
      <c r="C576" s="58">
        <v>919</v>
      </c>
      <c r="D576" s="61" t="s">
        <v>140</v>
      </c>
      <c r="E576" s="97"/>
      <c r="F576" s="61"/>
      <c r="G576" s="223">
        <f>G577</f>
        <v>750.4</v>
      </c>
      <c r="H576" s="223">
        <f t="shared" ref="H576:I580" si="256">H577</f>
        <v>750.4</v>
      </c>
      <c r="I576" s="223">
        <f t="shared" si="256"/>
        <v>119.4</v>
      </c>
      <c r="J576" s="239">
        <f t="shared" si="231"/>
        <v>15.911513859275054</v>
      </c>
      <c r="K576" s="234"/>
      <c r="L576" s="16"/>
    </row>
    <row r="577" spans="2:12" ht="16.5" customHeight="1" thickBot="1" x14ac:dyDescent="0.25">
      <c r="B577" s="244" t="s">
        <v>290</v>
      </c>
      <c r="C577" s="116">
        <v>919</v>
      </c>
      <c r="D577" s="62">
        <v>1001</v>
      </c>
      <c r="E577" s="62"/>
      <c r="F577" s="62"/>
      <c r="G577" s="224">
        <f>G578</f>
        <v>750.4</v>
      </c>
      <c r="H577" s="224">
        <f t="shared" si="256"/>
        <v>750.4</v>
      </c>
      <c r="I577" s="224">
        <f t="shared" si="256"/>
        <v>119.4</v>
      </c>
      <c r="J577" s="248">
        <f t="shared" si="231"/>
        <v>15.911513859275054</v>
      </c>
      <c r="K577" s="234"/>
      <c r="L577" s="16"/>
    </row>
    <row r="578" spans="2:12" ht="61.5" customHeight="1" x14ac:dyDescent="0.2">
      <c r="B578" s="280" t="s">
        <v>547</v>
      </c>
      <c r="C578" s="96">
        <v>919</v>
      </c>
      <c r="D578" s="65">
        <v>1001</v>
      </c>
      <c r="E578" s="69" t="s">
        <v>366</v>
      </c>
      <c r="F578" s="69"/>
      <c r="G578" s="225">
        <f>G579</f>
        <v>750.4</v>
      </c>
      <c r="H578" s="225">
        <f t="shared" si="256"/>
        <v>750.4</v>
      </c>
      <c r="I578" s="225">
        <f t="shared" si="256"/>
        <v>119.4</v>
      </c>
      <c r="J578" s="274">
        <f t="shared" si="231"/>
        <v>15.911513859275054</v>
      </c>
      <c r="K578" s="234"/>
      <c r="L578" s="16"/>
    </row>
    <row r="579" spans="2:12" ht="75.75" customHeight="1" x14ac:dyDescent="0.2">
      <c r="B579" s="276" t="s">
        <v>545</v>
      </c>
      <c r="C579" s="88">
        <v>919</v>
      </c>
      <c r="D579" s="64">
        <v>1001</v>
      </c>
      <c r="E579" s="64" t="s">
        <v>204</v>
      </c>
      <c r="F579" s="121"/>
      <c r="G579" s="226">
        <f>G580</f>
        <v>750.4</v>
      </c>
      <c r="H579" s="226">
        <f t="shared" si="256"/>
        <v>750.4</v>
      </c>
      <c r="I579" s="226">
        <f t="shared" si="256"/>
        <v>119.4</v>
      </c>
      <c r="J579" s="275">
        <f t="shared" si="231"/>
        <v>15.911513859275054</v>
      </c>
      <c r="K579" s="234"/>
      <c r="L579" s="16"/>
    </row>
    <row r="580" spans="2:12" ht="61.5" customHeight="1" x14ac:dyDescent="0.2">
      <c r="B580" s="206" t="s">
        <v>160</v>
      </c>
      <c r="C580" s="88">
        <v>919</v>
      </c>
      <c r="D580" s="64">
        <v>1001</v>
      </c>
      <c r="E580" s="64" t="s">
        <v>67</v>
      </c>
      <c r="F580" s="64"/>
      <c r="G580" s="226">
        <f>G581</f>
        <v>750.4</v>
      </c>
      <c r="H580" s="226">
        <f t="shared" si="256"/>
        <v>750.4</v>
      </c>
      <c r="I580" s="226">
        <f t="shared" si="256"/>
        <v>119.4</v>
      </c>
      <c r="J580" s="275">
        <f t="shared" si="231"/>
        <v>15.911513859275054</v>
      </c>
      <c r="K580" s="234"/>
      <c r="L580" s="16"/>
    </row>
    <row r="581" spans="2:12" ht="30" customHeight="1" thickBot="1" x14ac:dyDescent="0.25">
      <c r="B581" s="292" t="s">
        <v>258</v>
      </c>
      <c r="C581" s="146">
        <v>919</v>
      </c>
      <c r="D581" s="144">
        <v>1001</v>
      </c>
      <c r="E581" s="147" t="s">
        <v>67</v>
      </c>
      <c r="F581" s="147" t="s">
        <v>510</v>
      </c>
      <c r="G581" s="228">
        <v>750.4</v>
      </c>
      <c r="H581" s="293">
        <v>750.4</v>
      </c>
      <c r="I581" s="293">
        <v>119.4</v>
      </c>
      <c r="J581" s="294">
        <f t="shared" si="231"/>
        <v>15.911513859275054</v>
      </c>
      <c r="K581" s="234"/>
      <c r="L581" s="16"/>
    </row>
    <row r="582" spans="2:12" ht="26.25" customHeight="1" x14ac:dyDescent="0.2">
      <c r="B582" s="122"/>
      <c r="C582" s="169"/>
      <c r="G582" s="171"/>
      <c r="H582" s="31"/>
      <c r="I582" s="1"/>
      <c r="J582" s="1"/>
      <c r="K582" s="1"/>
      <c r="L582" s="1"/>
    </row>
    <row r="583" spans="2:12" ht="18.75" customHeight="1" x14ac:dyDescent="0.2">
      <c r="B583" s="122"/>
      <c r="C583" s="172"/>
      <c r="G583" s="171"/>
      <c r="H583" s="31"/>
      <c r="I583" s="1"/>
      <c r="J583" s="1"/>
      <c r="K583" s="1"/>
      <c r="L583" s="1"/>
    </row>
    <row r="584" spans="2:12" ht="17.25" customHeight="1" x14ac:dyDescent="0.2">
      <c r="B584" s="122"/>
      <c r="C584" s="172"/>
      <c r="G584" s="171"/>
      <c r="H584" s="1"/>
      <c r="I584" s="1"/>
      <c r="J584" s="1"/>
      <c r="K584" s="1"/>
      <c r="L584" s="1"/>
    </row>
    <row r="585" spans="2:12" ht="17.25" customHeight="1" x14ac:dyDescent="0.2">
      <c r="B585" s="122"/>
      <c r="C585" s="172"/>
      <c r="G585" s="171"/>
      <c r="H585" s="1"/>
      <c r="I585" s="1"/>
      <c r="J585" s="1"/>
      <c r="K585" s="1"/>
      <c r="L585" s="1"/>
    </row>
    <row r="586" spans="2:12" x14ac:dyDescent="0.2">
      <c r="B586" s="180"/>
      <c r="G586" s="171"/>
      <c r="H586" s="1"/>
      <c r="I586" s="1"/>
      <c r="J586" s="1"/>
      <c r="K586" s="1"/>
      <c r="L586" s="1"/>
    </row>
    <row r="587" spans="2:12" x14ac:dyDescent="0.2">
      <c r="B587" s="180"/>
      <c r="G587" s="171"/>
      <c r="H587" s="1"/>
      <c r="I587" s="1"/>
      <c r="J587" s="1"/>
      <c r="K587" s="1"/>
      <c r="L587" s="1"/>
    </row>
    <row r="588" spans="2:12" x14ac:dyDescent="0.2">
      <c r="B588" s="180"/>
      <c r="H588" s="1"/>
      <c r="I588" s="1"/>
      <c r="J588" s="1"/>
      <c r="K588" s="1"/>
      <c r="L588" s="1"/>
    </row>
    <row r="589" spans="2:12" ht="33.75" customHeight="1" x14ac:dyDescent="0.2">
      <c r="B589" s="124"/>
      <c r="H589" s="1"/>
      <c r="I589" s="1"/>
      <c r="J589" s="1"/>
      <c r="K589" s="1"/>
      <c r="L589" s="1"/>
    </row>
    <row r="590" spans="2:12" ht="15.75" x14ac:dyDescent="0.2">
      <c r="B590" s="91"/>
      <c r="H590" s="1"/>
      <c r="I590" s="1"/>
      <c r="J590" s="1"/>
      <c r="K590" s="1"/>
      <c r="L590" s="1"/>
    </row>
    <row r="591" spans="2:12" ht="15.75" x14ac:dyDescent="0.2">
      <c r="B591" s="91"/>
      <c r="H591" s="1"/>
      <c r="I591" s="1"/>
      <c r="J591" s="1"/>
      <c r="K591" s="1"/>
      <c r="L591" s="1"/>
    </row>
    <row r="592" spans="2:12" x14ac:dyDescent="0.2">
      <c r="B592" s="180"/>
    </row>
    <row r="593" spans="2:2" x14ac:dyDescent="0.2">
      <c r="B593" s="180"/>
    </row>
    <row r="594" spans="2:2" x14ac:dyDescent="0.2">
      <c r="B594" s="180"/>
    </row>
    <row r="595" spans="2:2" x14ac:dyDescent="0.2">
      <c r="B595" s="180"/>
    </row>
    <row r="596" spans="2:2" x14ac:dyDescent="0.2">
      <c r="B596" s="180"/>
    </row>
    <row r="597" spans="2:2" x14ac:dyDescent="0.2">
      <c r="B597" s="180"/>
    </row>
    <row r="598" spans="2:2" x14ac:dyDescent="0.2">
      <c r="B598" s="180"/>
    </row>
    <row r="599" spans="2:2" x14ac:dyDescent="0.2">
      <c r="B599" s="180"/>
    </row>
    <row r="600" spans="2:2" x14ac:dyDescent="0.2">
      <c r="B600" s="180"/>
    </row>
    <row r="601" spans="2:2" x14ac:dyDescent="0.2">
      <c r="B601" s="180"/>
    </row>
    <row r="602" spans="2:2" x14ac:dyDescent="0.2">
      <c r="B602" s="180"/>
    </row>
    <row r="603" spans="2:2" x14ac:dyDescent="0.2">
      <c r="B603" s="180"/>
    </row>
    <row r="604" spans="2:2" x14ac:dyDescent="0.2">
      <c r="B604" s="180"/>
    </row>
    <row r="605" spans="2:2" x14ac:dyDescent="0.2">
      <c r="B605" s="180"/>
    </row>
    <row r="606" spans="2:2" x14ac:dyDescent="0.2">
      <c r="B606" s="180"/>
    </row>
    <row r="607" spans="2:2" x14ac:dyDescent="0.2">
      <c r="B607" s="180"/>
    </row>
    <row r="608" spans="2:2" x14ac:dyDescent="0.2">
      <c r="B608" s="180"/>
    </row>
    <row r="609" spans="2:2" x14ac:dyDescent="0.2">
      <c r="B609" s="180"/>
    </row>
    <row r="610" spans="2:2" x14ac:dyDescent="0.2">
      <c r="B610" s="180"/>
    </row>
    <row r="611" spans="2:2" x14ac:dyDescent="0.2">
      <c r="B611" s="180"/>
    </row>
    <row r="612" spans="2:2" x14ac:dyDescent="0.2">
      <c r="B612" s="180"/>
    </row>
    <row r="613" spans="2:2" x14ac:dyDescent="0.2">
      <c r="B613" s="180"/>
    </row>
    <row r="614" spans="2:2" x14ac:dyDescent="0.2">
      <c r="B614" s="180"/>
    </row>
    <row r="615" spans="2:2" x14ac:dyDescent="0.2">
      <c r="B615" s="180"/>
    </row>
    <row r="616" spans="2:2" x14ac:dyDescent="0.2">
      <c r="B616" s="180"/>
    </row>
    <row r="617" spans="2:2" x14ac:dyDescent="0.2">
      <c r="B617" s="180"/>
    </row>
    <row r="618" spans="2:2" x14ac:dyDescent="0.2">
      <c r="B618" s="180"/>
    </row>
    <row r="619" spans="2:2" x14ac:dyDescent="0.2">
      <c r="B619" s="180"/>
    </row>
    <row r="620" spans="2:2" x14ac:dyDescent="0.2">
      <c r="B620" s="180"/>
    </row>
    <row r="621" spans="2:2" x14ac:dyDescent="0.2">
      <c r="B621" s="180"/>
    </row>
    <row r="622" spans="2:2" x14ac:dyDescent="0.2">
      <c r="B622" s="180"/>
    </row>
    <row r="623" spans="2:2" x14ac:dyDescent="0.2">
      <c r="B623" s="180"/>
    </row>
    <row r="624" spans="2:2" x14ac:dyDescent="0.2">
      <c r="B624" s="180"/>
    </row>
    <row r="625" spans="2:2" x14ac:dyDescent="0.2">
      <c r="B625" s="180"/>
    </row>
    <row r="626" spans="2:2" x14ac:dyDescent="0.2">
      <c r="B626" s="180"/>
    </row>
    <row r="627" spans="2:2" x14ac:dyDescent="0.2">
      <c r="B627" s="180"/>
    </row>
    <row r="628" spans="2:2" x14ac:dyDescent="0.2">
      <c r="B628" s="180"/>
    </row>
    <row r="629" spans="2:2" x14ac:dyDescent="0.2">
      <c r="B629" s="180"/>
    </row>
    <row r="630" spans="2:2" x14ac:dyDescent="0.2">
      <c r="B630" s="180"/>
    </row>
    <row r="631" spans="2:2" x14ac:dyDescent="0.2">
      <c r="B631" s="180"/>
    </row>
    <row r="632" spans="2:2" x14ac:dyDescent="0.2">
      <c r="B632" s="180"/>
    </row>
    <row r="633" spans="2:2" x14ac:dyDescent="0.2">
      <c r="B633" s="180"/>
    </row>
    <row r="634" spans="2:2" x14ac:dyDescent="0.2">
      <c r="B634" s="180"/>
    </row>
    <row r="635" spans="2:2" x14ac:dyDescent="0.2">
      <c r="B635" s="180"/>
    </row>
    <row r="636" spans="2:2" x14ac:dyDescent="0.2">
      <c r="B636" s="180"/>
    </row>
    <row r="637" spans="2:2" x14ac:dyDescent="0.2">
      <c r="B637" s="180"/>
    </row>
    <row r="638" spans="2:2" x14ac:dyDescent="0.2">
      <c r="B638" s="180"/>
    </row>
    <row r="639" spans="2:2" x14ac:dyDescent="0.2">
      <c r="B639" s="180"/>
    </row>
    <row r="640" spans="2:2" x14ac:dyDescent="0.2">
      <c r="B640" s="180"/>
    </row>
    <row r="641" spans="2:2" x14ac:dyDescent="0.2">
      <c r="B641" s="180"/>
    </row>
    <row r="642" spans="2:2" x14ac:dyDescent="0.2">
      <c r="B642" s="180"/>
    </row>
    <row r="643" spans="2:2" x14ac:dyDescent="0.2">
      <c r="B643" s="180"/>
    </row>
    <row r="644" spans="2:2" x14ac:dyDescent="0.2">
      <c r="B644" s="180"/>
    </row>
    <row r="645" spans="2:2" x14ac:dyDescent="0.2">
      <c r="B645" s="180"/>
    </row>
    <row r="646" spans="2:2" x14ac:dyDescent="0.2">
      <c r="B646" s="180"/>
    </row>
    <row r="647" spans="2:2" x14ac:dyDescent="0.2">
      <c r="B647" s="180"/>
    </row>
    <row r="648" spans="2:2" x14ac:dyDescent="0.2">
      <c r="B648" s="180"/>
    </row>
    <row r="649" spans="2:2" x14ac:dyDescent="0.2">
      <c r="B649" s="180"/>
    </row>
    <row r="650" spans="2:2" x14ac:dyDescent="0.2">
      <c r="B650" s="180"/>
    </row>
    <row r="651" spans="2:2" x14ac:dyDescent="0.2">
      <c r="B651" s="180"/>
    </row>
    <row r="652" spans="2:2" x14ac:dyDescent="0.2">
      <c r="B652" s="180"/>
    </row>
    <row r="653" spans="2:2" x14ac:dyDescent="0.2">
      <c r="B653" s="180"/>
    </row>
    <row r="654" spans="2:2" x14ac:dyDescent="0.2">
      <c r="B654" s="180"/>
    </row>
    <row r="655" spans="2:2" x14ac:dyDescent="0.2">
      <c r="B655" s="180"/>
    </row>
    <row r="656" spans="2:2" x14ac:dyDescent="0.2">
      <c r="B656" s="180"/>
    </row>
    <row r="657" spans="2:2" x14ac:dyDescent="0.2">
      <c r="B657" s="180"/>
    </row>
    <row r="658" spans="2:2" x14ac:dyDescent="0.2">
      <c r="B658" s="180"/>
    </row>
    <row r="659" spans="2:2" x14ac:dyDescent="0.2">
      <c r="B659" s="180"/>
    </row>
    <row r="660" spans="2:2" x14ac:dyDescent="0.2">
      <c r="B660" s="180"/>
    </row>
    <row r="661" spans="2:2" x14ac:dyDescent="0.2">
      <c r="B661" s="180"/>
    </row>
    <row r="662" spans="2:2" x14ac:dyDescent="0.2">
      <c r="B662" s="180"/>
    </row>
    <row r="663" spans="2:2" x14ac:dyDescent="0.2">
      <c r="B663" s="180"/>
    </row>
    <row r="664" spans="2:2" x14ac:dyDescent="0.2">
      <c r="B664" s="180"/>
    </row>
    <row r="665" spans="2:2" x14ac:dyDescent="0.2">
      <c r="B665" s="180"/>
    </row>
    <row r="666" spans="2:2" x14ac:dyDescent="0.2">
      <c r="B666" s="180"/>
    </row>
    <row r="667" spans="2:2" x14ac:dyDescent="0.2">
      <c r="B667" s="180"/>
    </row>
    <row r="668" spans="2:2" x14ac:dyDescent="0.2">
      <c r="B668" s="180"/>
    </row>
    <row r="669" spans="2:2" x14ac:dyDescent="0.2">
      <c r="B669" s="180"/>
    </row>
    <row r="670" spans="2:2" x14ac:dyDescent="0.2">
      <c r="B670" s="180"/>
    </row>
    <row r="671" spans="2:2" x14ac:dyDescent="0.2">
      <c r="B671" s="180"/>
    </row>
    <row r="672" spans="2:2" x14ac:dyDescent="0.2">
      <c r="B672" s="180"/>
    </row>
    <row r="673" spans="2:2" x14ac:dyDescent="0.2">
      <c r="B673" s="180"/>
    </row>
    <row r="674" spans="2:2" x14ac:dyDescent="0.2">
      <c r="B674" s="180"/>
    </row>
    <row r="675" spans="2:2" x14ac:dyDescent="0.2">
      <c r="B675" s="180"/>
    </row>
    <row r="676" spans="2:2" x14ac:dyDescent="0.2">
      <c r="B676" s="180"/>
    </row>
    <row r="677" spans="2:2" x14ac:dyDescent="0.2">
      <c r="B677" s="180"/>
    </row>
    <row r="678" spans="2:2" x14ac:dyDescent="0.2">
      <c r="B678" s="180"/>
    </row>
    <row r="679" spans="2:2" x14ac:dyDescent="0.2">
      <c r="B679" s="180"/>
    </row>
    <row r="680" spans="2:2" x14ac:dyDescent="0.2">
      <c r="B680" s="180"/>
    </row>
    <row r="681" spans="2:2" x14ac:dyDescent="0.2">
      <c r="B681" s="180"/>
    </row>
    <row r="682" spans="2:2" x14ac:dyDescent="0.2">
      <c r="B682" s="180"/>
    </row>
    <row r="683" spans="2:2" x14ac:dyDescent="0.2">
      <c r="B683" s="180"/>
    </row>
    <row r="684" spans="2:2" x14ac:dyDescent="0.2">
      <c r="B684" s="180"/>
    </row>
    <row r="685" spans="2:2" x14ac:dyDescent="0.2">
      <c r="B685" s="180"/>
    </row>
    <row r="686" spans="2:2" x14ac:dyDescent="0.2">
      <c r="B686" s="180"/>
    </row>
    <row r="687" spans="2:2" x14ac:dyDescent="0.2">
      <c r="B687" s="180"/>
    </row>
    <row r="688" spans="2:2" x14ac:dyDescent="0.2">
      <c r="B688" s="180"/>
    </row>
    <row r="689" spans="2:2" x14ac:dyDescent="0.2">
      <c r="B689" s="180"/>
    </row>
    <row r="690" spans="2:2" x14ac:dyDescent="0.2">
      <c r="B690" s="180"/>
    </row>
    <row r="691" spans="2:2" x14ac:dyDescent="0.2">
      <c r="B691" s="180"/>
    </row>
    <row r="692" spans="2:2" x14ac:dyDescent="0.2">
      <c r="B692" s="180"/>
    </row>
    <row r="693" spans="2:2" x14ac:dyDescent="0.2">
      <c r="B693" s="180"/>
    </row>
    <row r="694" spans="2:2" x14ac:dyDescent="0.2">
      <c r="B694" s="180"/>
    </row>
    <row r="695" spans="2:2" x14ac:dyDescent="0.2">
      <c r="B695" s="180"/>
    </row>
    <row r="696" spans="2:2" x14ac:dyDescent="0.2">
      <c r="B696" s="180"/>
    </row>
    <row r="697" spans="2:2" x14ac:dyDescent="0.2">
      <c r="B697" s="180"/>
    </row>
    <row r="698" spans="2:2" x14ac:dyDescent="0.2">
      <c r="B698" s="180"/>
    </row>
    <row r="699" spans="2:2" x14ac:dyDescent="0.2">
      <c r="B699" s="180"/>
    </row>
    <row r="700" spans="2:2" x14ac:dyDescent="0.2">
      <c r="B700" s="180"/>
    </row>
    <row r="701" spans="2:2" x14ac:dyDescent="0.2">
      <c r="B701" s="180"/>
    </row>
    <row r="702" spans="2:2" x14ac:dyDescent="0.2">
      <c r="B702" s="180"/>
    </row>
    <row r="703" spans="2:2" x14ac:dyDescent="0.2">
      <c r="B703" s="180"/>
    </row>
    <row r="704" spans="2:2" x14ac:dyDescent="0.2">
      <c r="B704" s="180"/>
    </row>
    <row r="705" spans="2:2" x14ac:dyDescent="0.2">
      <c r="B705" s="180"/>
    </row>
    <row r="706" spans="2:2" x14ac:dyDescent="0.2">
      <c r="B706" s="180"/>
    </row>
    <row r="707" spans="2:2" x14ac:dyDescent="0.2">
      <c r="B707" s="180"/>
    </row>
    <row r="708" spans="2:2" x14ac:dyDescent="0.2">
      <c r="B708" s="180"/>
    </row>
    <row r="709" spans="2:2" x14ac:dyDescent="0.2">
      <c r="B709" s="180"/>
    </row>
    <row r="710" spans="2:2" x14ac:dyDescent="0.2">
      <c r="B710" s="180"/>
    </row>
    <row r="711" spans="2:2" x14ac:dyDescent="0.2">
      <c r="B711" s="180"/>
    </row>
    <row r="712" spans="2:2" x14ac:dyDescent="0.2">
      <c r="B712" s="180"/>
    </row>
    <row r="713" spans="2:2" x14ac:dyDescent="0.2">
      <c r="B713" s="180"/>
    </row>
    <row r="714" spans="2:2" x14ac:dyDescent="0.2">
      <c r="B714" s="180"/>
    </row>
    <row r="715" spans="2:2" x14ac:dyDescent="0.2">
      <c r="B715" s="180"/>
    </row>
    <row r="716" spans="2:2" x14ac:dyDescent="0.2">
      <c r="B716" s="180"/>
    </row>
    <row r="717" spans="2:2" x14ac:dyDescent="0.2">
      <c r="B717" s="180"/>
    </row>
    <row r="718" spans="2:2" x14ac:dyDescent="0.2">
      <c r="B718" s="180"/>
    </row>
    <row r="719" spans="2:2" x14ac:dyDescent="0.2">
      <c r="B719" s="180"/>
    </row>
    <row r="720" spans="2:2" x14ac:dyDescent="0.2">
      <c r="B720" s="180"/>
    </row>
    <row r="721" spans="2:2" x14ac:dyDescent="0.2">
      <c r="B721" s="180"/>
    </row>
    <row r="722" spans="2:2" x14ac:dyDescent="0.2">
      <c r="B722" s="180"/>
    </row>
    <row r="723" spans="2:2" x14ac:dyDescent="0.2">
      <c r="B723" s="180"/>
    </row>
    <row r="724" spans="2:2" x14ac:dyDescent="0.2">
      <c r="B724" s="180"/>
    </row>
    <row r="725" spans="2:2" x14ac:dyDescent="0.2">
      <c r="B725" s="180"/>
    </row>
    <row r="726" spans="2:2" x14ac:dyDescent="0.2">
      <c r="B726" s="180"/>
    </row>
    <row r="727" spans="2:2" x14ac:dyDescent="0.2">
      <c r="B727" s="180"/>
    </row>
    <row r="728" spans="2:2" x14ac:dyDescent="0.2">
      <c r="B728" s="180"/>
    </row>
    <row r="729" spans="2:2" x14ac:dyDescent="0.2">
      <c r="B729" s="180"/>
    </row>
    <row r="730" spans="2:2" x14ac:dyDescent="0.2">
      <c r="B730" s="180"/>
    </row>
    <row r="731" spans="2:2" x14ac:dyDescent="0.2">
      <c r="B731" s="180"/>
    </row>
    <row r="732" spans="2:2" x14ac:dyDescent="0.2">
      <c r="B732" s="180"/>
    </row>
    <row r="733" spans="2:2" x14ac:dyDescent="0.2">
      <c r="B733" s="180"/>
    </row>
    <row r="734" spans="2:2" x14ac:dyDescent="0.2">
      <c r="B734" s="180"/>
    </row>
    <row r="735" spans="2:2" x14ac:dyDescent="0.2">
      <c r="B735" s="180"/>
    </row>
    <row r="736" spans="2:2" x14ac:dyDescent="0.2">
      <c r="B736" s="180"/>
    </row>
    <row r="737" spans="2:2" x14ac:dyDescent="0.2">
      <c r="B737" s="180"/>
    </row>
    <row r="738" spans="2:2" x14ac:dyDescent="0.2">
      <c r="B738" s="180"/>
    </row>
    <row r="739" spans="2:2" x14ac:dyDescent="0.2">
      <c r="B739" s="180"/>
    </row>
    <row r="740" spans="2:2" x14ac:dyDescent="0.2">
      <c r="B740" s="180"/>
    </row>
    <row r="741" spans="2:2" x14ac:dyDescent="0.2">
      <c r="B741" s="180"/>
    </row>
    <row r="742" spans="2:2" x14ac:dyDescent="0.2">
      <c r="B742" s="180"/>
    </row>
    <row r="743" spans="2:2" x14ac:dyDescent="0.2">
      <c r="B743" s="180"/>
    </row>
    <row r="744" spans="2:2" x14ac:dyDescent="0.2">
      <c r="B744" s="180"/>
    </row>
    <row r="745" spans="2:2" x14ac:dyDescent="0.2">
      <c r="B745" s="180"/>
    </row>
    <row r="746" spans="2:2" x14ac:dyDescent="0.2">
      <c r="B746" s="180"/>
    </row>
    <row r="747" spans="2:2" x14ac:dyDescent="0.2">
      <c r="B747" s="180"/>
    </row>
    <row r="748" spans="2:2" x14ac:dyDescent="0.2">
      <c r="B748" s="180"/>
    </row>
    <row r="749" spans="2:2" x14ac:dyDescent="0.2">
      <c r="B749" s="180"/>
    </row>
    <row r="750" spans="2:2" x14ac:dyDescent="0.2">
      <c r="B750" s="180"/>
    </row>
    <row r="751" spans="2:2" x14ac:dyDescent="0.2">
      <c r="B751" s="180"/>
    </row>
    <row r="752" spans="2:2" x14ac:dyDescent="0.2">
      <c r="B752" s="180"/>
    </row>
    <row r="753" spans="2:2" x14ac:dyDescent="0.2">
      <c r="B753" s="180"/>
    </row>
    <row r="754" spans="2:2" x14ac:dyDescent="0.2">
      <c r="B754" s="180"/>
    </row>
    <row r="755" spans="2:2" x14ac:dyDescent="0.2">
      <c r="B755" s="180"/>
    </row>
    <row r="756" spans="2:2" x14ac:dyDescent="0.2">
      <c r="B756" s="180"/>
    </row>
    <row r="757" spans="2:2" x14ac:dyDescent="0.2">
      <c r="B757" s="180"/>
    </row>
    <row r="758" spans="2:2" x14ac:dyDescent="0.2">
      <c r="B758" s="180"/>
    </row>
    <row r="759" spans="2:2" x14ac:dyDescent="0.2">
      <c r="B759" s="180"/>
    </row>
    <row r="760" spans="2:2" x14ac:dyDescent="0.2">
      <c r="B760" s="180"/>
    </row>
    <row r="761" spans="2:2" x14ac:dyDescent="0.2">
      <c r="B761" s="180"/>
    </row>
    <row r="762" spans="2:2" x14ac:dyDescent="0.2">
      <c r="B762" s="180"/>
    </row>
    <row r="763" spans="2:2" x14ac:dyDescent="0.2">
      <c r="B763" s="180"/>
    </row>
    <row r="764" spans="2:2" x14ac:dyDescent="0.2">
      <c r="B764" s="180"/>
    </row>
    <row r="765" spans="2:2" x14ac:dyDescent="0.2">
      <c r="B765" s="180"/>
    </row>
    <row r="766" spans="2:2" x14ac:dyDescent="0.2">
      <c r="B766" s="180"/>
    </row>
    <row r="767" spans="2:2" x14ac:dyDescent="0.2">
      <c r="B767" s="180"/>
    </row>
    <row r="768" spans="2:2" x14ac:dyDescent="0.2">
      <c r="B768" s="180"/>
    </row>
    <row r="769" spans="2:2" x14ac:dyDescent="0.2">
      <c r="B769" s="180"/>
    </row>
    <row r="770" spans="2:2" x14ac:dyDescent="0.2">
      <c r="B770" s="180"/>
    </row>
    <row r="771" spans="2:2" x14ac:dyDescent="0.2">
      <c r="B771" s="180"/>
    </row>
    <row r="772" spans="2:2" x14ac:dyDescent="0.2">
      <c r="B772" s="180"/>
    </row>
    <row r="773" spans="2:2" x14ac:dyDescent="0.2">
      <c r="B773" s="180"/>
    </row>
    <row r="774" spans="2:2" x14ac:dyDescent="0.2">
      <c r="B774" s="180"/>
    </row>
    <row r="775" spans="2:2" x14ac:dyDescent="0.2">
      <c r="B775" s="180"/>
    </row>
    <row r="776" spans="2:2" x14ac:dyDescent="0.2">
      <c r="B776" s="180"/>
    </row>
    <row r="777" spans="2:2" x14ac:dyDescent="0.2">
      <c r="B777" s="180"/>
    </row>
    <row r="778" spans="2:2" x14ac:dyDescent="0.2">
      <c r="B778" s="180"/>
    </row>
    <row r="779" spans="2:2" x14ac:dyDescent="0.2">
      <c r="B779" s="180"/>
    </row>
    <row r="780" spans="2:2" x14ac:dyDescent="0.2">
      <c r="B780" s="180"/>
    </row>
    <row r="781" spans="2:2" x14ac:dyDescent="0.2">
      <c r="B781" s="180"/>
    </row>
    <row r="782" spans="2:2" x14ac:dyDescent="0.2">
      <c r="B782" s="180"/>
    </row>
    <row r="783" spans="2:2" x14ac:dyDescent="0.2">
      <c r="B783" s="180"/>
    </row>
    <row r="784" spans="2:2" x14ac:dyDescent="0.2">
      <c r="B784" s="180"/>
    </row>
    <row r="785" spans="2:2" x14ac:dyDescent="0.2">
      <c r="B785" s="180"/>
    </row>
    <row r="786" spans="2:2" x14ac:dyDescent="0.2">
      <c r="B786" s="180"/>
    </row>
    <row r="787" spans="2:2" x14ac:dyDescent="0.2">
      <c r="B787" s="180"/>
    </row>
    <row r="788" spans="2:2" x14ac:dyDescent="0.2">
      <c r="B788" s="180"/>
    </row>
    <row r="789" spans="2:2" x14ac:dyDescent="0.2">
      <c r="B789" s="180"/>
    </row>
    <row r="790" spans="2:2" x14ac:dyDescent="0.2">
      <c r="B790" s="180"/>
    </row>
    <row r="791" spans="2:2" x14ac:dyDescent="0.2">
      <c r="B791" s="180"/>
    </row>
    <row r="792" spans="2:2" x14ac:dyDescent="0.2">
      <c r="B792" s="180"/>
    </row>
    <row r="793" spans="2:2" x14ac:dyDescent="0.2">
      <c r="B793" s="180"/>
    </row>
    <row r="794" spans="2:2" x14ac:dyDescent="0.2">
      <c r="B794" s="180"/>
    </row>
    <row r="795" spans="2:2" x14ac:dyDescent="0.2">
      <c r="B795" s="180"/>
    </row>
    <row r="796" spans="2:2" x14ac:dyDescent="0.2">
      <c r="B796" s="180"/>
    </row>
    <row r="797" spans="2:2" x14ac:dyDescent="0.2">
      <c r="B797" s="180"/>
    </row>
    <row r="798" spans="2:2" x14ac:dyDescent="0.2">
      <c r="B798" s="180"/>
    </row>
    <row r="799" spans="2:2" x14ac:dyDescent="0.2">
      <c r="B799" s="180"/>
    </row>
    <row r="800" spans="2:2" x14ac:dyDescent="0.2">
      <c r="B800" s="180"/>
    </row>
    <row r="801" spans="2:2" x14ac:dyDescent="0.2">
      <c r="B801" s="180"/>
    </row>
    <row r="802" spans="2:2" x14ac:dyDescent="0.2">
      <c r="B802" s="180"/>
    </row>
    <row r="803" spans="2:2" x14ac:dyDescent="0.2">
      <c r="B803" s="180"/>
    </row>
    <row r="804" spans="2:2" x14ac:dyDescent="0.2">
      <c r="B804" s="180"/>
    </row>
    <row r="805" spans="2:2" x14ac:dyDescent="0.2">
      <c r="B805" s="180"/>
    </row>
    <row r="806" spans="2:2" x14ac:dyDescent="0.2">
      <c r="B806" s="180"/>
    </row>
    <row r="807" spans="2:2" x14ac:dyDescent="0.2">
      <c r="B807" s="180"/>
    </row>
    <row r="808" spans="2:2" x14ac:dyDescent="0.2">
      <c r="B808" s="180"/>
    </row>
    <row r="809" spans="2:2" x14ac:dyDescent="0.2">
      <c r="B809" s="180"/>
    </row>
    <row r="810" spans="2:2" x14ac:dyDescent="0.2">
      <c r="B810" s="180"/>
    </row>
    <row r="811" spans="2:2" x14ac:dyDescent="0.2">
      <c r="B811" s="180"/>
    </row>
    <row r="812" spans="2:2" x14ac:dyDescent="0.2">
      <c r="B812" s="180"/>
    </row>
    <row r="813" spans="2:2" x14ac:dyDescent="0.2">
      <c r="B813" s="180"/>
    </row>
    <row r="814" spans="2:2" x14ac:dyDescent="0.2">
      <c r="B814" s="180"/>
    </row>
    <row r="815" spans="2:2" x14ac:dyDescent="0.2">
      <c r="B815" s="180"/>
    </row>
    <row r="816" spans="2:2" x14ac:dyDescent="0.2">
      <c r="B816" s="180"/>
    </row>
    <row r="817" spans="2:2" x14ac:dyDescent="0.2">
      <c r="B817" s="180"/>
    </row>
    <row r="818" spans="2:2" x14ac:dyDescent="0.2">
      <c r="B818" s="180"/>
    </row>
    <row r="819" spans="2:2" x14ac:dyDescent="0.2">
      <c r="B819" s="180"/>
    </row>
    <row r="820" spans="2:2" x14ac:dyDescent="0.2">
      <c r="B820" s="180"/>
    </row>
    <row r="821" spans="2:2" x14ac:dyDescent="0.2">
      <c r="B821" s="180"/>
    </row>
    <row r="822" spans="2:2" x14ac:dyDescent="0.2">
      <c r="B822" s="180"/>
    </row>
    <row r="823" spans="2:2" x14ac:dyDescent="0.2">
      <c r="B823" s="180"/>
    </row>
    <row r="824" spans="2:2" x14ac:dyDescent="0.2">
      <c r="B824" s="180"/>
    </row>
    <row r="825" spans="2:2" x14ac:dyDescent="0.2">
      <c r="B825" s="180"/>
    </row>
    <row r="826" spans="2:2" x14ac:dyDescent="0.2">
      <c r="B826" s="180"/>
    </row>
    <row r="827" spans="2:2" x14ac:dyDescent="0.2">
      <c r="B827" s="180"/>
    </row>
    <row r="828" spans="2:2" x14ac:dyDescent="0.2">
      <c r="B828" s="180"/>
    </row>
    <row r="829" spans="2:2" x14ac:dyDescent="0.2">
      <c r="B829" s="180"/>
    </row>
    <row r="830" spans="2:2" x14ac:dyDescent="0.2">
      <c r="B830" s="180"/>
    </row>
    <row r="831" spans="2:2" x14ac:dyDescent="0.2">
      <c r="B831" s="180"/>
    </row>
    <row r="832" spans="2:2" x14ac:dyDescent="0.2">
      <c r="B832" s="180"/>
    </row>
    <row r="833" spans="2:2" x14ac:dyDescent="0.2">
      <c r="B833" s="180"/>
    </row>
    <row r="834" spans="2:2" x14ac:dyDescent="0.2">
      <c r="B834" s="180"/>
    </row>
    <row r="835" spans="2:2" x14ac:dyDescent="0.2">
      <c r="B835" s="180"/>
    </row>
    <row r="836" spans="2:2" x14ac:dyDescent="0.2">
      <c r="B836" s="180"/>
    </row>
    <row r="837" spans="2:2" x14ac:dyDescent="0.2">
      <c r="B837" s="180"/>
    </row>
    <row r="838" spans="2:2" x14ac:dyDescent="0.2">
      <c r="B838" s="180"/>
    </row>
    <row r="839" spans="2:2" x14ac:dyDescent="0.2">
      <c r="B839" s="180"/>
    </row>
    <row r="840" spans="2:2" x14ac:dyDescent="0.2">
      <c r="B840" s="180"/>
    </row>
    <row r="841" spans="2:2" x14ac:dyDescent="0.2">
      <c r="B841" s="180"/>
    </row>
    <row r="842" spans="2:2" x14ac:dyDescent="0.2">
      <c r="B842" s="180"/>
    </row>
    <row r="843" spans="2:2" x14ac:dyDescent="0.2">
      <c r="B843" s="180"/>
    </row>
    <row r="844" spans="2:2" x14ac:dyDescent="0.2">
      <c r="B844" s="180"/>
    </row>
    <row r="845" spans="2:2" x14ac:dyDescent="0.2">
      <c r="B845" s="180"/>
    </row>
    <row r="846" spans="2:2" x14ac:dyDescent="0.2">
      <c r="B846" s="180"/>
    </row>
    <row r="847" spans="2:2" x14ac:dyDescent="0.2">
      <c r="B847" s="180"/>
    </row>
    <row r="848" spans="2:2" x14ac:dyDescent="0.2">
      <c r="B848" s="180"/>
    </row>
    <row r="849" spans="2:2" x14ac:dyDescent="0.2">
      <c r="B849" s="180"/>
    </row>
    <row r="850" spans="2:2" x14ac:dyDescent="0.2">
      <c r="B850" s="180"/>
    </row>
    <row r="851" spans="2:2" x14ac:dyDescent="0.2">
      <c r="B851" s="180"/>
    </row>
    <row r="852" spans="2:2" x14ac:dyDescent="0.2">
      <c r="B852" s="180"/>
    </row>
    <row r="853" spans="2:2" x14ac:dyDescent="0.2">
      <c r="B853" s="180"/>
    </row>
    <row r="854" spans="2:2" x14ac:dyDescent="0.2">
      <c r="B854" s="180"/>
    </row>
    <row r="855" spans="2:2" x14ac:dyDescent="0.2">
      <c r="B855" s="180"/>
    </row>
    <row r="856" spans="2:2" x14ac:dyDescent="0.2">
      <c r="B856" s="180"/>
    </row>
    <row r="857" spans="2:2" x14ac:dyDescent="0.2">
      <c r="B857" s="180"/>
    </row>
    <row r="858" spans="2:2" x14ac:dyDescent="0.2">
      <c r="B858" s="180"/>
    </row>
    <row r="859" spans="2:2" x14ac:dyDescent="0.2">
      <c r="B859" s="180"/>
    </row>
    <row r="860" spans="2:2" x14ac:dyDescent="0.2">
      <c r="B860" s="180"/>
    </row>
    <row r="861" spans="2:2" x14ac:dyDescent="0.2">
      <c r="B861" s="180"/>
    </row>
    <row r="862" spans="2:2" x14ac:dyDescent="0.2">
      <c r="B862" s="180"/>
    </row>
    <row r="863" spans="2:2" x14ac:dyDescent="0.2">
      <c r="B863" s="180"/>
    </row>
    <row r="864" spans="2:2" x14ac:dyDescent="0.2">
      <c r="B864" s="180"/>
    </row>
    <row r="865" spans="2:2" x14ac:dyDescent="0.2">
      <c r="B865" s="180"/>
    </row>
    <row r="866" spans="2:2" x14ac:dyDescent="0.2">
      <c r="B866" s="180"/>
    </row>
    <row r="867" spans="2:2" x14ac:dyDescent="0.2">
      <c r="B867" s="180"/>
    </row>
    <row r="868" spans="2:2" x14ac:dyDescent="0.2">
      <c r="B868" s="180"/>
    </row>
    <row r="869" spans="2:2" x14ac:dyDescent="0.2">
      <c r="B869" s="180"/>
    </row>
    <row r="870" spans="2:2" x14ac:dyDescent="0.2">
      <c r="B870" s="180"/>
    </row>
    <row r="871" spans="2:2" x14ac:dyDescent="0.2">
      <c r="B871" s="180"/>
    </row>
    <row r="872" spans="2:2" x14ac:dyDescent="0.2">
      <c r="B872" s="180"/>
    </row>
    <row r="873" spans="2:2" x14ac:dyDescent="0.2">
      <c r="B873" s="180"/>
    </row>
    <row r="874" spans="2:2" x14ac:dyDescent="0.2">
      <c r="B874" s="180"/>
    </row>
    <row r="875" spans="2:2" x14ac:dyDescent="0.2">
      <c r="B875" s="180"/>
    </row>
    <row r="876" spans="2:2" x14ac:dyDescent="0.2">
      <c r="B876" s="180"/>
    </row>
    <row r="877" spans="2:2" x14ac:dyDescent="0.2">
      <c r="B877" s="180"/>
    </row>
    <row r="878" spans="2:2" x14ac:dyDescent="0.2">
      <c r="B878" s="180"/>
    </row>
    <row r="879" spans="2:2" x14ac:dyDescent="0.2">
      <c r="B879" s="180"/>
    </row>
    <row r="880" spans="2:2" x14ac:dyDescent="0.2">
      <c r="B880" s="180"/>
    </row>
    <row r="881" spans="2:2" x14ac:dyDescent="0.2">
      <c r="B881" s="180"/>
    </row>
    <row r="882" spans="2:2" x14ac:dyDescent="0.2">
      <c r="B882" s="180"/>
    </row>
    <row r="883" spans="2:2" x14ac:dyDescent="0.2">
      <c r="B883" s="180"/>
    </row>
    <row r="884" spans="2:2" x14ac:dyDescent="0.2">
      <c r="B884" s="180"/>
    </row>
    <row r="885" spans="2:2" x14ac:dyDescent="0.2">
      <c r="B885" s="180"/>
    </row>
    <row r="886" spans="2:2" x14ac:dyDescent="0.2">
      <c r="B886" s="180"/>
    </row>
    <row r="887" spans="2:2" x14ac:dyDescent="0.2">
      <c r="B887" s="180"/>
    </row>
    <row r="888" spans="2:2" x14ac:dyDescent="0.2">
      <c r="B888" s="180"/>
    </row>
    <row r="889" spans="2:2" x14ac:dyDescent="0.2">
      <c r="B889" s="180"/>
    </row>
    <row r="890" spans="2:2" x14ac:dyDescent="0.2">
      <c r="B890" s="180"/>
    </row>
    <row r="891" spans="2:2" x14ac:dyDescent="0.2">
      <c r="B891" s="180"/>
    </row>
    <row r="892" spans="2:2" x14ac:dyDescent="0.2">
      <c r="B892" s="180"/>
    </row>
    <row r="893" spans="2:2" x14ac:dyDescent="0.2">
      <c r="B893" s="180"/>
    </row>
    <row r="894" spans="2:2" x14ac:dyDescent="0.2">
      <c r="B894" s="180"/>
    </row>
    <row r="895" spans="2:2" x14ac:dyDescent="0.2">
      <c r="B895" s="180"/>
    </row>
    <row r="896" spans="2:2" x14ac:dyDescent="0.2">
      <c r="B896" s="180"/>
    </row>
    <row r="897" spans="2:2" x14ac:dyDescent="0.2">
      <c r="B897" s="180"/>
    </row>
    <row r="898" spans="2:2" x14ac:dyDescent="0.2">
      <c r="B898" s="180"/>
    </row>
    <row r="899" spans="2:2" x14ac:dyDescent="0.2">
      <c r="B899" s="180"/>
    </row>
    <row r="900" spans="2:2" x14ac:dyDescent="0.2">
      <c r="B900" s="180"/>
    </row>
    <row r="901" spans="2:2" x14ac:dyDescent="0.2">
      <c r="B901" s="180"/>
    </row>
    <row r="902" spans="2:2" x14ac:dyDescent="0.2">
      <c r="B902" s="180"/>
    </row>
    <row r="903" spans="2:2" x14ac:dyDescent="0.2">
      <c r="B903" s="180"/>
    </row>
    <row r="904" spans="2:2" x14ac:dyDescent="0.2">
      <c r="B904" s="180"/>
    </row>
    <row r="905" spans="2:2" x14ac:dyDescent="0.2">
      <c r="B905" s="180"/>
    </row>
    <row r="906" spans="2:2" x14ac:dyDescent="0.2">
      <c r="B906" s="180"/>
    </row>
    <row r="907" spans="2:2" x14ac:dyDescent="0.2">
      <c r="B907" s="180"/>
    </row>
    <row r="908" spans="2:2" x14ac:dyDescent="0.2">
      <c r="B908" s="180"/>
    </row>
    <row r="909" spans="2:2" x14ac:dyDescent="0.2">
      <c r="B909" s="180"/>
    </row>
    <row r="910" spans="2:2" x14ac:dyDescent="0.2">
      <c r="B910" s="180"/>
    </row>
    <row r="911" spans="2:2" x14ac:dyDescent="0.2">
      <c r="B911" s="180"/>
    </row>
    <row r="912" spans="2:2" x14ac:dyDescent="0.2">
      <c r="B912" s="180"/>
    </row>
    <row r="913" spans="2:2" x14ac:dyDescent="0.2">
      <c r="B913" s="180"/>
    </row>
    <row r="914" spans="2:2" x14ac:dyDescent="0.2">
      <c r="B914" s="180"/>
    </row>
    <row r="915" spans="2:2" x14ac:dyDescent="0.2">
      <c r="B915" s="180"/>
    </row>
    <row r="916" spans="2:2" x14ac:dyDescent="0.2">
      <c r="B916" s="180"/>
    </row>
    <row r="917" spans="2:2" x14ac:dyDescent="0.2">
      <c r="B917" s="180"/>
    </row>
    <row r="918" spans="2:2" x14ac:dyDescent="0.2">
      <c r="B918" s="180"/>
    </row>
    <row r="919" spans="2:2" x14ac:dyDescent="0.2">
      <c r="B919" s="180"/>
    </row>
    <row r="920" spans="2:2" x14ac:dyDescent="0.2">
      <c r="B920" s="180"/>
    </row>
    <row r="921" spans="2:2" x14ac:dyDescent="0.2">
      <c r="B921" s="180"/>
    </row>
    <row r="922" spans="2:2" x14ac:dyDescent="0.2">
      <c r="B922" s="180"/>
    </row>
    <row r="923" spans="2:2" x14ac:dyDescent="0.2">
      <c r="B923" s="180"/>
    </row>
    <row r="924" spans="2:2" x14ac:dyDescent="0.2">
      <c r="B924" s="180"/>
    </row>
    <row r="925" spans="2:2" x14ac:dyDescent="0.2">
      <c r="B925" s="180"/>
    </row>
    <row r="926" spans="2:2" x14ac:dyDescent="0.2">
      <c r="B926" s="180"/>
    </row>
    <row r="927" spans="2:2" x14ac:dyDescent="0.2">
      <c r="B927" s="180"/>
    </row>
    <row r="928" spans="2:2" x14ac:dyDescent="0.2">
      <c r="B928" s="180"/>
    </row>
    <row r="929" spans="2:2" x14ac:dyDescent="0.2">
      <c r="B929" s="180"/>
    </row>
    <row r="930" spans="2:2" x14ac:dyDescent="0.2">
      <c r="B930" s="180"/>
    </row>
    <row r="931" spans="2:2" x14ac:dyDescent="0.2">
      <c r="B931" s="180"/>
    </row>
    <row r="932" spans="2:2" x14ac:dyDescent="0.2">
      <c r="B932" s="180"/>
    </row>
    <row r="933" spans="2:2" x14ac:dyDescent="0.2">
      <c r="B933" s="180"/>
    </row>
    <row r="934" spans="2:2" x14ac:dyDescent="0.2">
      <c r="B934" s="180"/>
    </row>
    <row r="935" spans="2:2" x14ac:dyDescent="0.2">
      <c r="B935" s="180"/>
    </row>
    <row r="936" spans="2:2" x14ac:dyDescent="0.2">
      <c r="B936" s="180"/>
    </row>
    <row r="937" spans="2:2" x14ac:dyDescent="0.2">
      <c r="B937" s="180"/>
    </row>
    <row r="938" spans="2:2" x14ac:dyDescent="0.2">
      <c r="B938" s="180"/>
    </row>
    <row r="939" spans="2:2" x14ac:dyDescent="0.2">
      <c r="B939" s="180"/>
    </row>
    <row r="940" spans="2:2" x14ac:dyDescent="0.2">
      <c r="B940" s="180"/>
    </row>
    <row r="941" spans="2:2" x14ac:dyDescent="0.2">
      <c r="B941" s="180"/>
    </row>
    <row r="942" spans="2:2" x14ac:dyDescent="0.2">
      <c r="B942" s="180"/>
    </row>
    <row r="943" spans="2:2" x14ac:dyDescent="0.2">
      <c r="B943" s="180"/>
    </row>
    <row r="944" spans="2:2" x14ac:dyDescent="0.2">
      <c r="B944" s="180"/>
    </row>
    <row r="945" spans="2:2" x14ac:dyDescent="0.2">
      <c r="B945" s="180"/>
    </row>
    <row r="946" spans="2:2" x14ac:dyDescent="0.2">
      <c r="B946" s="180"/>
    </row>
    <row r="947" spans="2:2" x14ac:dyDescent="0.2">
      <c r="B947" s="180"/>
    </row>
    <row r="948" spans="2:2" x14ac:dyDescent="0.2">
      <c r="B948" s="180"/>
    </row>
    <row r="949" spans="2:2" x14ac:dyDescent="0.2">
      <c r="B949" s="180"/>
    </row>
    <row r="950" spans="2:2" x14ac:dyDescent="0.2">
      <c r="B950" s="180"/>
    </row>
    <row r="951" spans="2:2" x14ac:dyDescent="0.2">
      <c r="B951" s="180"/>
    </row>
    <row r="952" spans="2:2" x14ac:dyDescent="0.2">
      <c r="B952" s="180"/>
    </row>
    <row r="953" spans="2:2" x14ac:dyDescent="0.2">
      <c r="B953" s="180"/>
    </row>
    <row r="954" spans="2:2" x14ac:dyDescent="0.2">
      <c r="B954" s="180"/>
    </row>
    <row r="955" spans="2:2" x14ac:dyDescent="0.2">
      <c r="B955" s="180"/>
    </row>
    <row r="956" spans="2:2" x14ac:dyDescent="0.2">
      <c r="B956" s="180"/>
    </row>
    <row r="957" spans="2:2" x14ac:dyDescent="0.2">
      <c r="B957" s="180"/>
    </row>
    <row r="958" spans="2:2" x14ac:dyDescent="0.2">
      <c r="B958" s="180"/>
    </row>
    <row r="959" spans="2:2" x14ac:dyDescent="0.2">
      <c r="B959" s="180"/>
    </row>
    <row r="960" spans="2:2" x14ac:dyDescent="0.2">
      <c r="B960" s="180"/>
    </row>
    <row r="961" spans="2:2" x14ac:dyDescent="0.2">
      <c r="B961" s="180"/>
    </row>
    <row r="962" spans="2:2" x14ac:dyDescent="0.2">
      <c r="B962" s="180"/>
    </row>
    <row r="963" spans="2:2" x14ac:dyDescent="0.2">
      <c r="B963" s="180"/>
    </row>
    <row r="964" spans="2:2" x14ac:dyDescent="0.2">
      <c r="B964" s="180"/>
    </row>
    <row r="965" spans="2:2" x14ac:dyDescent="0.2">
      <c r="B965" s="180"/>
    </row>
    <row r="966" spans="2:2" x14ac:dyDescent="0.2">
      <c r="B966" s="180"/>
    </row>
    <row r="967" spans="2:2" x14ac:dyDescent="0.2">
      <c r="B967" s="180"/>
    </row>
    <row r="968" spans="2:2" x14ac:dyDescent="0.2">
      <c r="B968" s="180"/>
    </row>
    <row r="969" spans="2:2" x14ac:dyDescent="0.2">
      <c r="B969" s="180"/>
    </row>
    <row r="970" spans="2:2" x14ac:dyDescent="0.2">
      <c r="B970" s="180"/>
    </row>
    <row r="971" spans="2:2" x14ac:dyDescent="0.2">
      <c r="B971" s="180"/>
    </row>
    <row r="972" spans="2:2" x14ac:dyDescent="0.2">
      <c r="B972" s="180"/>
    </row>
    <row r="973" spans="2:2" x14ac:dyDescent="0.2">
      <c r="B973" s="180"/>
    </row>
    <row r="974" spans="2:2" x14ac:dyDescent="0.2">
      <c r="B974" s="180"/>
    </row>
    <row r="975" spans="2:2" x14ac:dyDescent="0.2">
      <c r="B975" s="180"/>
    </row>
    <row r="976" spans="2:2" x14ac:dyDescent="0.2">
      <c r="B976" s="180"/>
    </row>
    <row r="977" spans="2:2" x14ac:dyDescent="0.2">
      <c r="B977" s="180"/>
    </row>
    <row r="978" spans="2:2" x14ac:dyDescent="0.2">
      <c r="B978" s="180"/>
    </row>
    <row r="979" spans="2:2" x14ac:dyDescent="0.2">
      <c r="B979" s="180"/>
    </row>
    <row r="980" spans="2:2" x14ac:dyDescent="0.2">
      <c r="B980" s="180"/>
    </row>
    <row r="981" spans="2:2" x14ac:dyDescent="0.2">
      <c r="B981" s="180"/>
    </row>
    <row r="982" spans="2:2" x14ac:dyDescent="0.2">
      <c r="B982" s="180"/>
    </row>
    <row r="983" spans="2:2" x14ac:dyDescent="0.2">
      <c r="B983" s="180"/>
    </row>
    <row r="984" spans="2:2" x14ac:dyDescent="0.2">
      <c r="B984" s="180"/>
    </row>
    <row r="985" spans="2:2" x14ac:dyDescent="0.2">
      <c r="B985" s="180"/>
    </row>
    <row r="986" spans="2:2" x14ac:dyDescent="0.2">
      <c r="B986" s="180"/>
    </row>
    <row r="987" spans="2:2" x14ac:dyDescent="0.2">
      <c r="B987" s="180"/>
    </row>
    <row r="988" spans="2:2" x14ac:dyDescent="0.2">
      <c r="B988" s="180"/>
    </row>
    <row r="989" spans="2:2" x14ac:dyDescent="0.2">
      <c r="B989" s="180"/>
    </row>
    <row r="990" spans="2:2" x14ac:dyDescent="0.2">
      <c r="B990" s="180"/>
    </row>
    <row r="991" spans="2:2" x14ac:dyDescent="0.2">
      <c r="B991" s="180"/>
    </row>
    <row r="992" spans="2:2" x14ac:dyDescent="0.2">
      <c r="B992" s="180"/>
    </row>
    <row r="993" spans="2:2" x14ac:dyDescent="0.2">
      <c r="B993" s="180"/>
    </row>
    <row r="994" spans="2:2" x14ac:dyDescent="0.2">
      <c r="B994" s="180"/>
    </row>
    <row r="995" spans="2:2" x14ac:dyDescent="0.2">
      <c r="B995" s="180"/>
    </row>
    <row r="996" spans="2:2" x14ac:dyDescent="0.2">
      <c r="B996" s="180"/>
    </row>
    <row r="997" spans="2:2" x14ac:dyDescent="0.2">
      <c r="B997" s="180"/>
    </row>
    <row r="998" spans="2:2" x14ac:dyDescent="0.2">
      <c r="B998" s="180"/>
    </row>
    <row r="999" spans="2:2" x14ac:dyDescent="0.2">
      <c r="B999" s="180"/>
    </row>
    <row r="1000" spans="2:2" x14ac:dyDescent="0.2">
      <c r="B1000" s="180"/>
    </row>
    <row r="1001" spans="2:2" x14ac:dyDescent="0.2">
      <c r="B1001" s="180"/>
    </row>
    <row r="1002" spans="2:2" x14ac:dyDescent="0.2">
      <c r="B1002" s="180"/>
    </row>
    <row r="1003" spans="2:2" x14ac:dyDescent="0.2">
      <c r="B1003" s="180"/>
    </row>
    <row r="1004" spans="2:2" x14ac:dyDescent="0.2">
      <c r="B1004" s="180"/>
    </row>
    <row r="1005" spans="2:2" x14ac:dyDescent="0.2">
      <c r="B1005" s="180"/>
    </row>
    <row r="1006" spans="2:2" x14ac:dyDescent="0.2">
      <c r="B1006" s="180"/>
    </row>
    <row r="1007" spans="2:2" x14ac:dyDescent="0.2">
      <c r="B1007" s="180"/>
    </row>
    <row r="1008" spans="2:2" x14ac:dyDescent="0.2">
      <c r="B1008" s="180"/>
    </row>
    <row r="1009" spans="2:2" x14ac:dyDescent="0.2">
      <c r="B1009" s="180"/>
    </row>
    <row r="1010" spans="2:2" x14ac:dyDescent="0.2">
      <c r="B1010" s="180"/>
    </row>
    <row r="1011" spans="2:2" x14ac:dyDescent="0.2">
      <c r="B1011" s="180"/>
    </row>
    <row r="1012" spans="2:2" x14ac:dyDescent="0.2">
      <c r="B1012" s="180"/>
    </row>
    <row r="1013" spans="2:2" x14ac:dyDescent="0.2">
      <c r="B1013" s="180"/>
    </row>
    <row r="1014" spans="2:2" x14ac:dyDescent="0.2">
      <c r="B1014" s="180"/>
    </row>
    <row r="1015" spans="2:2" x14ac:dyDescent="0.2">
      <c r="B1015" s="180"/>
    </row>
    <row r="1016" spans="2:2" x14ac:dyDescent="0.2">
      <c r="B1016" s="180"/>
    </row>
    <row r="1017" spans="2:2" x14ac:dyDescent="0.2">
      <c r="B1017" s="180"/>
    </row>
    <row r="1018" spans="2:2" x14ac:dyDescent="0.2">
      <c r="B1018" s="180"/>
    </row>
    <row r="1019" spans="2:2" x14ac:dyDescent="0.2">
      <c r="B1019" s="180"/>
    </row>
    <row r="1020" spans="2:2" x14ac:dyDescent="0.2">
      <c r="B1020" s="180"/>
    </row>
    <row r="1021" spans="2:2" x14ac:dyDescent="0.2">
      <c r="B1021" s="180"/>
    </row>
    <row r="1022" spans="2:2" x14ac:dyDescent="0.2">
      <c r="B1022" s="180"/>
    </row>
    <row r="1023" spans="2:2" x14ac:dyDescent="0.2">
      <c r="B1023" s="180"/>
    </row>
    <row r="1024" spans="2:2" x14ac:dyDescent="0.2">
      <c r="B1024" s="180"/>
    </row>
    <row r="1025" spans="2:2" x14ac:dyDescent="0.2">
      <c r="B1025" s="180"/>
    </row>
    <row r="1026" spans="2:2" x14ac:dyDescent="0.2">
      <c r="B1026" s="180"/>
    </row>
    <row r="1027" spans="2:2" x14ac:dyDescent="0.2">
      <c r="B1027" s="180"/>
    </row>
    <row r="1028" spans="2:2" x14ac:dyDescent="0.2">
      <c r="B1028" s="180"/>
    </row>
    <row r="1029" spans="2:2" x14ac:dyDescent="0.2">
      <c r="B1029" s="180"/>
    </row>
    <row r="1030" spans="2:2" x14ac:dyDescent="0.2">
      <c r="B1030" s="180"/>
    </row>
    <row r="1031" spans="2:2" x14ac:dyDescent="0.2">
      <c r="B1031" s="180"/>
    </row>
    <row r="1032" spans="2:2" x14ac:dyDescent="0.2">
      <c r="B1032" s="180"/>
    </row>
    <row r="1033" spans="2:2" x14ac:dyDescent="0.2">
      <c r="B1033" s="180"/>
    </row>
    <row r="1034" spans="2:2" x14ac:dyDescent="0.2">
      <c r="B1034" s="180"/>
    </row>
  </sheetData>
  <mergeCells count="10">
    <mergeCell ref="B13:J13"/>
    <mergeCell ref="B14:J14"/>
    <mergeCell ref="B19:B20"/>
    <mergeCell ref="C19:C20"/>
    <mergeCell ref="D19:D20"/>
    <mergeCell ref="E19:E20"/>
    <mergeCell ref="F19:F20"/>
    <mergeCell ref="I19:J19"/>
    <mergeCell ref="B15:J15"/>
    <mergeCell ref="B16:J16"/>
  </mergeCells>
  <phoneticPr fontId="0" type="noConversion"/>
  <pageMargins left="0.98425196850393704" right="0.55118110236220474" top="0.78740157480314965" bottom="0.78740157480314965" header="0.39370078740157483" footer="0.39370078740157483"/>
  <pageSetup paperSize="9" firstPageNumber="32" fitToHeight="0" orientation="landscape" useFirstPageNumber="1" r:id="rId1"/>
  <headerFooter alignWithMargins="0"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8</vt:i4>
      </vt:variant>
    </vt:vector>
  </HeadingPairs>
  <TitlesOfParts>
    <vt:vector size="12" baseType="lpstr">
      <vt:lpstr>Разд.</vt:lpstr>
      <vt:lpstr>программы</vt:lpstr>
      <vt:lpstr>деффицит</vt:lpstr>
      <vt:lpstr>ГРБС</vt:lpstr>
      <vt:lpstr>ГРБС!Заголовки_для_печати</vt:lpstr>
      <vt:lpstr>деффицит!Заголовки_для_печати</vt:lpstr>
      <vt:lpstr>программы!Заголовки_для_печати</vt:lpstr>
      <vt:lpstr>Разд.!Заголовки_для_печати</vt:lpstr>
      <vt:lpstr>ГРБС!Область_печати</vt:lpstr>
      <vt:lpstr>деффицит!Область_печати</vt:lpstr>
      <vt:lpstr>программы!Область_печати</vt:lpstr>
      <vt:lpstr>Разд.!Область_печати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Image&amp;Matros ®</cp:lastModifiedBy>
  <cp:lastPrinted>2018-04-17T05:06:27Z</cp:lastPrinted>
  <dcterms:created xsi:type="dcterms:W3CDTF">1996-10-08T23:32:33Z</dcterms:created>
  <dcterms:modified xsi:type="dcterms:W3CDTF">2018-04-25T07:52:35Z</dcterms:modified>
</cp:coreProperties>
</file>